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drawings/drawing3.xml" ContentType="application/vnd.openxmlformats-officedocument.drawing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\\kjsvr01\5000_分析ソリューション部\分析部門\5100_特殊\07_分析項目\環境DNA\000_受注業務関連\001_依頼書\改訂依頼書\"/>
    </mc:Choice>
  </mc:AlternateContent>
  <xr:revisionPtr revIDLastSave="0" documentId="13_ncr:1_{EA28EEDB-456E-4C79-9E7B-87B8B281B8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依頼書(一般情報)" sheetId="23" r:id="rId1"/>
    <sheet name="依頼書（分析の種類）" sheetId="30" r:id="rId2"/>
    <sheet name="依頼書(試料名)" sheetId="28" r:id="rId3"/>
    <sheet name="分析項目4つ以上のお客様用_分析の種類" sheetId="31" r:id="rId4"/>
    <sheet name="分析項目4つ以上のお客様用_試料名" sheetId="32" r:id="rId5"/>
    <sheet name="設定シート" sheetId="29" r:id="rId6"/>
  </sheets>
  <definedNames>
    <definedName name="_xlnm.Print_Area" localSheetId="0">'依頼書(一般情報)'!$A$1:$AN$52</definedName>
    <definedName name="_xlnm.Print_Area" localSheetId="2">'依頼書(試料名)'!$A$1:$L$39</definedName>
    <definedName name="_xlnm.Print_Area" localSheetId="1">'依頼書（分析の種類）'!$A$1:$P$62</definedName>
    <definedName name="_xlnm.Print_Area" localSheetId="4">分析項目4つ以上のお客様用_試料名!$A$1:$L$39</definedName>
    <definedName name="_xlnm.Print_Area" localSheetId="3">分析項目4つ以上のお客様用_分析の種類!$A$1:$P$62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32" l="1"/>
  <c r="T1" i="32" a="1"/>
  <c r="T1" i="32" s="1"/>
  <c r="K1" i="32"/>
  <c r="U57" i="31"/>
  <c r="W56" i="31"/>
  <c r="U56" i="31"/>
  <c r="W55" i="31"/>
  <c r="U55" i="31"/>
  <c r="W54" i="31"/>
  <c r="T46" i="31"/>
  <c r="T49" i="31" s="1"/>
  <c r="W53" i="31" s="1"/>
  <c r="S46" i="31"/>
  <c r="S49" i="31" s="1"/>
  <c r="R46" i="31"/>
  <c r="R49" i="31" s="1"/>
  <c r="W52" i="31" s="1"/>
  <c r="Q46" i="31"/>
  <c r="Q49" i="31" s="1"/>
  <c r="W50" i="31" s="1"/>
  <c r="T41" i="31"/>
  <c r="T43" i="31" s="1"/>
  <c r="U41" i="31" s="1"/>
  <c r="S41" i="31"/>
  <c r="S43" i="31" s="1"/>
  <c r="U40" i="31" s="1"/>
  <c r="R41" i="31"/>
  <c r="R43" i="31" s="1"/>
  <c r="U39" i="31" s="1"/>
  <c r="Q41" i="31"/>
  <c r="Q43" i="31" s="1"/>
  <c r="W39" i="31"/>
  <c r="W38" i="31"/>
  <c r="W37" i="31"/>
  <c r="S32" i="31"/>
  <c r="T29" i="31"/>
  <c r="T32" i="31" s="1"/>
  <c r="W36" i="31" s="1"/>
  <c r="S29" i="31"/>
  <c r="R29" i="31"/>
  <c r="R32" i="31" s="1"/>
  <c r="W35" i="31" s="1"/>
  <c r="Q29" i="31"/>
  <c r="Q32" i="31" s="1"/>
  <c r="W33" i="31" s="1"/>
  <c r="T24" i="31"/>
  <c r="T26" i="31" s="1"/>
  <c r="U24" i="31" s="1"/>
  <c r="S24" i="31"/>
  <c r="S26" i="31" s="1"/>
  <c r="U23" i="31" s="1"/>
  <c r="R24" i="31"/>
  <c r="R26" i="31" s="1"/>
  <c r="U22" i="31" s="1"/>
  <c r="Q24" i="31"/>
  <c r="Q26" i="31" s="1"/>
  <c r="W22" i="31"/>
  <c r="W21" i="31"/>
  <c r="W20" i="31"/>
  <c r="S15" i="31"/>
  <c r="T12" i="31"/>
  <c r="T15" i="31" s="1"/>
  <c r="W19" i="31" s="1"/>
  <c r="S12" i="31"/>
  <c r="R12" i="31"/>
  <c r="R15" i="31" s="1"/>
  <c r="W18" i="31" s="1"/>
  <c r="Q12" i="31"/>
  <c r="Q15" i="31" s="1"/>
  <c r="W16" i="31" s="1"/>
  <c r="T7" i="31"/>
  <c r="T9" i="31" s="1"/>
  <c r="U8" i="31" s="1"/>
  <c r="S7" i="31"/>
  <c r="S9" i="31" s="1"/>
  <c r="U7" i="31" s="1"/>
  <c r="R7" i="31"/>
  <c r="R9" i="31" s="1"/>
  <c r="U6" i="31" s="1"/>
  <c r="Q7" i="31"/>
  <c r="Q9" i="31" s="1"/>
  <c r="K2" i="31"/>
  <c r="M1" i="31"/>
  <c r="W56" i="30"/>
  <c r="W55" i="30"/>
  <c r="W54" i="30"/>
  <c r="W37" i="30"/>
  <c r="W39" i="30"/>
  <c r="W38" i="30"/>
  <c r="X39" i="31" a="1"/>
  <c r="X22" i="31" a="1"/>
  <c r="U21" i="31" l="1"/>
  <c r="AA21" i="31" s="1"/>
  <c r="U20" i="31"/>
  <c r="X39" i="31"/>
  <c r="F7" i="32" s="1"/>
  <c r="X22" i="31"/>
  <c r="F6" i="32" s="1"/>
  <c r="U37" i="31"/>
  <c r="U38" i="31"/>
  <c r="U4" i="31"/>
  <c r="U5" i="31"/>
  <c r="W22" i="30"/>
  <c r="W21" i="30"/>
  <c r="W20" i="30"/>
  <c r="V38" i="31" a="1"/>
  <c r="X56" i="31" a="1"/>
  <c r="V20" i="31" a="1"/>
  <c r="V21" i="31" a="1"/>
  <c r="X56" i="31" l="1"/>
  <c r="F8" i="32" s="1"/>
  <c r="V20" i="31"/>
  <c r="D7" i="32" s="1"/>
  <c r="V38" i="31"/>
  <c r="V21" i="31"/>
  <c r="T46" i="30"/>
  <c r="T49" i="30" s="1"/>
  <c r="W53" i="30" s="1"/>
  <c r="V5" i="31" a="1"/>
  <c r="V4" i="31" a="1"/>
  <c r="V37" i="31" a="1"/>
  <c r="V55" i="31" a="1"/>
  <c r="V37" i="31" l="1"/>
  <c r="D8" i="32" s="1"/>
  <c r="V4" i="31"/>
  <c r="V55" i="31"/>
  <c r="V5" i="31"/>
  <c r="D6" i="32" s="1"/>
  <c r="I2" i="28"/>
  <c r="K2" i="30"/>
  <c r="K1" i="28" l="1"/>
  <c r="M1" i="30"/>
  <c r="U57" i="30"/>
  <c r="U56" i="30"/>
  <c r="U55" i="30"/>
  <c r="T41" i="30"/>
  <c r="S41" i="30"/>
  <c r="S43" i="30" s="1"/>
  <c r="U40" i="30" s="1"/>
  <c r="R41" i="30"/>
  <c r="R43" i="30" s="1"/>
  <c r="U39" i="30" s="1"/>
  <c r="Q41" i="30"/>
  <c r="Q43" i="30" s="1"/>
  <c r="S46" i="30"/>
  <c r="S49" i="30" s="1"/>
  <c r="R46" i="30"/>
  <c r="Q46" i="30"/>
  <c r="Q49" i="30" s="1"/>
  <c r="W50" i="30" s="1"/>
  <c r="R49" i="30" l="1"/>
  <c r="W52" i="30" s="1"/>
  <c r="U38" i="30"/>
  <c r="U37" i="30"/>
  <c r="T43" i="30"/>
  <c r="U41" i="30" s="1"/>
  <c r="V38" i="30" a="1"/>
  <c r="V37" i="30" a="1"/>
  <c r="X56" i="30" a="1"/>
  <c r="X56" i="30" l="1"/>
  <c r="V37" i="30"/>
  <c r="V38" i="30"/>
  <c r="T24" i="30"/>
  <c r="S24" i="30"/>
  <c r="S26" i="30" s="1"/>
  <c r="U23" i="30" s="1"/>
  <c r="R24" i="30"/>
  <c r="R26" i="30" s="1"/>
  <c r="U22" i="30" s="1"/>
  <c r="Q24" i="30"/>
  <c r="Q26" i="30" s="1"/>
  <c r="T1" i="28" a="1"/>
  <c r="T1" i="28" s="1"/>
  <c r="R12" i="30"/>
  <c r="R15" i="30" s="1"/>
  <c r="S12" i="30"/>
  <c r="S15" i="30" s="1"/>
  <c r="T12" i="30"/>
  <c r="T15" i="30" s="1"/>
  <c r="W19" i="30" s="1"/>
  <c r="Q12" i="30"/>
  <c r="Q7" i="30"/>
  <c r="Q9" i="30" s="1"/>
  <c r="R7" i="30"/>
  <c r="R9" i="30" s="1"/>
  <c r="U6" i="30" s="1"/>
  <c r="S7" i="30"/>
  <c r="S9" i="30" s="1"/>
  <c r="U7" i="30" s="1"/>
  <c r="T7" i="30"/>
  <c r="D8" i="28" l="1"/>
  <c r="T9" i="30"/>
  <c r="U8" i="30" s="1"/>
  <c r="T26" i="30"/>
  <c r="U24" i="30" s="1"/>
  <c r="U21" i="30"/>
  <c r="U20" i="30"/>
  <c r="U4" i="30"/>
  <c r="U5" i="30"/>
  <c r="Q15" i="30"/>
  <c r="W16" i="30" s="1"/>
  <c r="W18" i="30"/>
  <c r="V21" i="30" a="1"/>
  <c r="V4" i="30" a="1"/>
  <c r="V20" i="30" a="1"/>
  <c r="V55" i="30" a="1"/>
  <c r="V5" i="30" a="1"/>
  <c r="X22" i="30" a="1"/>
  <c r="X22" i="30" l="1"/>
  <c r="V20" i="30"/>
  <c r="V5" i="30"/>
  <c r="AA21" i="30"/>
  <c r="V21" i="30"/>
  <c r="V4" i="30"/>
  <c r="V55" i="30"/>
  <c r="H3" i="29"/>
  <c r="H4" i="29"/>
  <c r="H5" i="29"/>
  <c r="H6" i="29"/>
  <c r="H7" i="29"/>
  <c r="H8" i="29"/>
  <c r="H9" i="29"/>
  <c r="H10" i="29"/>
  <c r="H11" i="29"/>
  <c r="H12" i="29"/>
  <c r="H13" i="29"/>
  <c r="H14" i="29"/>
  <c r="H15" i="29"/>
  <c r="H16" i="29"/>
  <c r="H2" i="29"/>
  <c r="R29" i="30"/>
  <c r="R32" i="30" s="1"/>
  <c r="W35" i="30" s="1"/>
  <c r="S29" i="30"/>
  <c r="S32" i="30" s="1"/>
  <c r="Q29" i="30"/>
  <c r="T29" i="30"/>
  <c r="T32" i="30" s="1"/>
  <c r="W36" i="30" s="1"/>
  <c r="F6" i="28" l="1"/>
  <c r="D6" i="28"/>
  <c r="D7" i="28"/>
  <c r="F8" i="28"/>
  <c r="Q32" i="30"/>
  <c r="W33" i="30" s="1"/>
  <c r="X39" i="30" a="1"/>
  <c r="X39" i="30" l="1"/>
  <c r="F7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大谷剛生</author>
  </authors>
  <commentList>
    <comment ref="AC33" authorId="0" shapeId="0" xr:uid="{6A2D8663-F15D-4BF8-A7A7-01E18D309107}">
      <text>
        <r>
          <rPr>
            <sz val="8"/>
            <color indexed="81"/>
            <rFont val="MS P ゴシック"/>
            <family val="3"/>
            <charset val="128"/>
          </rPr>
          <t>通常、DNA抽出物は報告書発送後</t>
        </r>
        <r>
          <rPr>
            <b/>
            <sz val="8"/>
            <color indexed="81"/>
            <rFont val="MS P ゴシック"/>
            <family val="3"/>
            <charset val="128"/>
          </rPr>
          <t>2ヶ月</t>
        </r>
        <r>
          <rPr>
            <sz val="8"/>
            <color indexed="81"/>
            <rFont val="MS P ゴシック"/>
            <family val="3"/>
            <charset val="128"/>
          </rPr>
          <t>, 
PCR産物は</t>
        </r>
        <r>
          <rPr>
            <b/>
            <sz val="8"/>
            <color indexed="81"/>
            <rFont val="MS P ゴシック"/>
            <family val="3"/>
            <charset val="128"/>
          </rPr>
          <t>2週間</t>
        </r>
        <r>
          <rPr>
            <sz val="8"/>
            <color indexed="81"/>
            <rFont val="MS P ゴシック"/>
            <family val="3"/>
            <charset val="128"/>
          </rPr>
          <t>で廃棄いたします。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<sst xmlns="http://schemas.openxmlformats.org/spreadsheetml/2006/main" count="467" uniqueCount="227">
  <si>
    <t>株式会社環境総合リサーチ　宛</t>
    <rPh sb="0" eb="2">
      <t>カブシキ</t>
    </rPh>
    <rPh sb="2" eb="4">
      <t>カイシャ</t>
    </rPh>
    <rPh sb="4" eb="6">
      <t>カンキョウ</t>
    </rPh>
    <rPh sb="6" eb="8">
      <t>ソウゴウ</t>
    </rPh>
    <rPh sb="13" eb="14">
      <t>アテ</t>
    </rPh>
    <phoneticPr fontId="21"/>
  </si>
  <si>
    <t>遺伝子解析依頼書</t>
    <rPh sb="0" eb="3">
      <t>イデンシ</t>
    </rPh>
    <rPh sb="3" eb="5">
      <t>カイセキ</t>
    </rPh>
    <rPh sb="5" eb="8">
      <t>イライショ</t>
    </rPh>
    <phoneticPr fontId="21"/>
  </si>
  <si>
    <r>
      <rPr>
        <b/>
        <sz val="11"/>
        <color theme="1"/>
        <rFont val="メイリオ"/>
        <family val="3"/>
        <charset val="128"/>
      </rPr>
      <t xml:space="preserve">【必須】
</t>
    </r>
    <r>
      <rPr>
        <sz val="11"/>
        <rFont val="メイリオ"/>
        <family val="3"/>
        <charset val="128"/>
      </rPr>
      <t>お客様情報</t>
    </r>
    <rPh sb="5" eb="6">
      <t>キャク</t>
    </rPh>
    <rPh sb="6" eb="8">
      <t>ジョウホウ</t>
    </rPh>
    <phoneticPr fontId="21"/>
  </si>
  <si>
    <t>部署名</t>
    <rPh sb="0" eb="2">
      <t>ブショ</t>
    </rPh>
    <rPh sb="2" eb="3">
      <t>メイ</t>
    </rPh>
    <phoneticPr fontId="21"/>
  </si>
  <si>
    <t>住所</t>
    <rPh sb="0" eb="2">
      <t>ジュウショ</t>
    </rPh>
    <phoneticPr fontId="21"/>
  </si>
  <si>
    <t>TEL</t>
  </si>
  <si>
    <t>e-mail</t>
    <phoneticPr fontId="21"/>
  </si>
  <si>
    <t>ご担当者様名</t>
    <rPh sb="1" eb="3">
      <t>タントウ</t>
    </rPh>
    <rPh sb="3" eb="5">
      <t>シャサマ</t>
    </rPh>
    <rPh sb="5" eb="6">
      <t>メイ</t>
    </rPh>
    <phoneticPr fontId="21"/>
  </si>
  <si>
    <r>
      <t xml:space="preserve">【必須】
</t>
    </r>
    <r>
      <rPr>
        <sz val="11"/>
        <rFont val="メイリオ"/>
        <family val="3"/>
        <charset val="128"/>
      </rPr>
      <t>報告書情報</t>
    </r>
    <rPh sb="5" eb="8">
      <t>ホウコクショ</t>
    </rPh>
    <rPh sb="8" eb="10">
      <t>ジョウホウ</t>
    </rPh>
    <phoneticPr fontId="21"/>
  </si>
  <si>
    <t>宛名</t>
    <rPh sb="0" eb="2">
      <t>アテナ</t>
    </rPh>
    <phoneticPr fontId="21"/>
  </si>
  <si>
    <t>*貴社以外の場合、下段に宛名をご記入ください</t>
    <rPh sb="1" eb="5">
      <t>キシャイガイ</t>
    </rPh>
    <rPh sb="9" eb="11">
      <t>カダン</t>
    </rPh>
    <rPh sb="12" eb="14">
      <t>アテナ</t>
    </rPh>
    <rPh sb="16" eb="18">
      <t>キニュウ</t>
    </rPh>
    <phoneticPr fontId="21"/>
  </si>
  <si>
    <t>送付先</t>
    <rPh sb="0" eb="2">
      <t>ソウフ</t>
    </rPh>
    <rPh sb="2" eb="3">
      <t>サキ</t>
    </rPh>
    <phoneticPr fontId="21"/>
  </si>
  <si>
    <t>成果品形式</t>
    <rPh sb="0" eb="2">
      <t>セイカ</t>
    </rPh>
    <rPh sb="2" eb="3">
      <t>ヒン</t>
    </rPh>
    <rPh sb="3" eb="5">
      <t>ケイシキ</t>
    </rPh>
    <phoneticPr fontId="21"/>
  </si>
  <si>
    <t>(</t>
    <phoneticPr fontId="21"/>
  </si>
  <si>
    <t>)</t>
  </si>
  <si>
    <t>※過去のバージョンが必要な場合、ご希望のバージョンを記入ください。　</t>
  </si>
  <si>
    <t>環境DNA情報報告書記載様式＿案_Ver_</t>
  </si>
  <si>
    <t>)</t>
    <phoneticPr fontId="21"/>
  </si>
  <si>
    <r>
      <t xml:space="preserve">【必須】
</t>
    </r>
    <r>
      <rPr>
        <sz val="11"/>
        <color theme="1"/>
        <rFont val="メイリオ"/>
        <family val="3"/>
        <charset val="128"/>
      </rPr>
      <t>残試料
について</t>
    </r>
    <rPh sb="5" eb="6">
      <t>ザン</t>
    </rPh>
    <phoneticPr fontId="21"/>
  </si>
  <si>
    <t>返却</t>
  </si>
  <si>
    <t>弊社での保管</t>
  </si>
  <si>
    <t>*必要な場合、報告後</t>
    <rPh sb="1" eb="3">
      <t>ヒツヨウ</t>
    </rPh>
    <rPh sb="4" eb="6">
      <t>バアイ</t>
    </rPh>
    <rPh sb="7" eb="10">
      <t>ホウコクゴ</t>
    </rPh>
    <phoneticPr fontId="21"/>
  </si>
  <si>
    <t>ヶ月)</t>
    <rPh sb="1" eb="2">
      <t>ゲツ</t>
    </rPh>
    <phoneticPr fontId="21"/>
  </si>
  <si>
    <t>保管、以降廃棄</t>
    <rPh sb="0" eb="2">
      <t>ホカン</t>
    </rPh>
    <rPh sb="3" eb="5">
      <t>イコウ</t>
    </rPh>
    <rPh sb="5" eb="7">
      <t>ハイキ</t>
    </rPh>
    <phoneticPr fontId="21"/>
  </si>
  <si>
    <t>その他の返却物</t>
  </si>
  <si>
    <t>例）サンプルボトル、クーラーボックスなど</t>
  </si>
  <si>
    <t>残試料及び
返却物
返却先情報</t>
    <rPh sb="0" eb="1">
      <t>ザン</t>
    </rPh>
    <rPh sb="1" eb="3">
      <t>シリョウ</t>
    </rPh>
    <rPh sb="3" eb="4">
      <t>オヨ</t>
    </rPh>
    <rPh sb="6" eb="9">
      <t>ヘンキャクブツ</t>
    </rPh>
    <rPh sb="10" eb="12">
      <t>ヘンキャク</t>
    </rPh>
    <phoneticPr fontId="21"/>
  </si>
  <si>
    <t>返却先住所</t>
    <rPh sb="0" eb="2">
      <t>ヘンキャク</t>
    </rPh>
    <rPh sb="2" eb="3">
      <t>サキ</t>
    </rPh>
    <rPh sb="3" eb="5">
      <t>ジュウショ</t>
    </rPh>
    <phoneticPr fontId="21"/>
  </si>
  <si>
    <t>*異なる場合、ご希望の返却先を下段にご記入ください。</t>
  </si>
  <si>
    <t>e-mail</t>
  </si>
  <si>
    <t>試料
発送先</t>
    <rPh sb="3" eb="5">
      <t>ハッソウ</t>
    </rPh>
    <rPh sb="5" eb="6">
      <t>サキ</t>
    </rPh>
    <phoneticPr fontId="21"/>
  </si>
  <si>
    <t xml:space="preserve">株式会社環境総合リサーチ 　特殊分析Ｇ </t>
    <rPh sb="0" eb="2">
      <t>カブシキ</t>
    </rPh>
    <rPh sb="2" eb="4">
      <t>カイシャ</t>
    </rPh>
    <rPh sb="4" eb="6">
      <t>カンキョウ</t>
    </rPh>
    <rPh sb="6" eb="8">
      <t>ソウゴウ</t>
    </rPh>
    <rPh sb="14" eb="16">
      <t>トクシュ</t>
    </rPh>
    <rPh sb="16" eb="18">
      <t>ブンセキ</t>
    </rPh>
    <phoneticPr fontId="21"/>
  </si>
  <si>
    <t>TEL: 0774-41-0200, FAX: 0774-95-6510</t>
    <phoneticPr fontId="21"/>
  </si>
  <si>
    <t>email: ml5100@ctiers.co.jp</t>
    <phoneticPr fontId="21"/>
  </si>
  <si>
    <t>採取日</t>
    <rPh sb="0" eb="2">
      <t>サイシュ</t>
    </rPh>
    <rPh sb="2" eb="3">
      <t>ビ</t>
    </rPh>
    <phoneticPr fontId="21"/>
  </si>
  <si>
    <t>試料の
種類</t>
    <rPh sb="0" eb="2">
      <t>シリョウ</t>
    </rPh>
    <rPh sb="4" eb="6">
      <t>シュルイ</t>
    </rPh>
    <phoneticPr fontId="21"/>
  </si>
  <si>
    <t>備考</t>
    <rPh sb="0" eb="2">
      <t>ビコウ</t>
    </rPh>
    <phoneticPr fontId="21"/>
  </si>
  <si>
    <t>例</t>
    <rPh sb="0" eb="1">
      <t>レイ</t>
    </rPh>
    <phoneticPr fontId="21"/>
  </si>
  <si>
    <t>淡水</t>
    <rPh sb="0" eb="2">
      <t>タンスイ</t>
    </rPh>
    <phoneticPr fontId="21"/>
  </si>
  <si>
    <t>液体（オスバン添加）</t>
    <rPh sb="0" eb="2">
      <t>エキタイ</t>
    </rPh>
    <rPh sb="7" eb="9">
      <t>テンカ</t>
    </rPh>
    <phoneticPr fontId="21"/>
  </si>
  <si>
    <t>網羅的解析</t>
    <rPh sb="0" eb="3">
      <t>モウラテキ</t>
    </rPh>
    <rPh sb="3" eb="5">
      <t>カイセキ</t>
    </rPh>
    <phoneticPr fontId="21"/>
  </si>
  <si>
    <t>魚類相</t>
    <rPh sb="0" eb="3">
      <t>ギョルイソウ</t>
    </rPh>
    <phoneticPr fontId="21"/>
  </si>
  <si>
    <t>カテゴリ</t>
    <phoneticPr fontId="21"/>
  </si>
  <si>
    <t>●分析の種類</t>
    <rPh sb="1" eb="3">
      <t>ブンセキ</t>
    </rPh>
    <rPh sb="4" eb="6">
      <t>シュルイ</t>
    </rPh>
    <phoneticPr fontId="21"/>
  </si>
  <si>
    <t>●解析対象種</t>
  </si>
  <si>
    <t>●定量</t>
    <rPh sb="1" eb="3">
      <t>テイリョウ</t>
    </rPh>
    <phoneticPr fontId="21"/>
  </si>
  <si>
    <t>●禁則文字例</t>
    <rPh sb="1" eb="5">
      <t>キンソクモジ</t>
    </rPh>
    <rPh sb="5" eb="6">
      <t>レイ</t>
    </rPh>
    <phoneticPr fontId="21"/>
  </si>
  <si>
    <t>●試料の種類</t>
    <phoneticPr fontId="21"/>
  </si>
  <si>
    <t>●試料状態</t>
    <rPh sb="3" eb="5">
      <t>ジョウタイ</t>
    </rPh>
    <phoneticPr fontId="21"/>
  </si>
  <si>
    <t>種特異的解析(対象種は備考にご記入お願いします)</t>
    <rPh sb="0" eb="6">
      <t>シュトクイテキカイセキ</t>
    </rPh>
    <rPh sb="7" eb="9">
      <t>タイショウ</t>
    </rPh>
    <rPh sb="9" eb="10">
      <t>タネ</t>
    </rPh>
    <rPh sb="11" eb="13">
      <t>ビコウ</t>
    </rPh>
    <rPh sb="15" eb="17">
      <t>キニュウ</t>
    </rPh>
    <rPh sb="18" eb="19">
      <t>ネガ</t>
    </rPh>
    <phoneticPr fontId="21"/>
  </si>
  <si>
    <t>-</t>
  </si>
  <si>
    <t>?</t>
  </si>
  <si>
    <t>海水</t>
    <rPh sb="0" eb="2">
      <t>カイスイ</t>
    </rPh>
    <phoneticPr fontId="21"/>
  </si>
  <si>
    <t>網羅的解析（定量）</t>
    <rPh sb="0" eb="3">
      <t>モウラテキ</t>
    </rPh>
    <rPh sb="3" eb="5">
      <t>カイセキ</t>
    </rPh>
    <rPh sb="6" eb="8">
      <t>テイリョウ</t>
    </rPh>
    <phoneticPr fontId="21"/>
  </si>
  <si>
    <t>種同定(対象種は備考にご記入お願いします)</t>
    <rPh sb="0" eb="3">
      <t>シュドウテイ</t>
    </rPh>
    <rPh sb="12" eb="14">
      <t>キニュウ</t>
    </rPh>
    <rPh sb="15" eb="16">
      <t>ネガ</t>
    </rPh>
    <phoneticPr fontId="21"/>
  </si>
  <si>
    <t>有</t>
    <rPh sb="0" eb="1">
      <t>アリ</t>
    </rPh>
    <phoneticPr fontId="21"/>
  </si>
  <si>
    <t>(</t>
  </si>
  <si>
    <t>フィルター</t>
    <phoneticPr fontId="21"/>
  </si>
  <si>
    <t>種特異的解析（在・不在）</t>
    <rPh sb="0" eb="6">
      <t>シュトクイテキカイセキ</t>
    </rPh>
    <rPh sb="7" eb="8">
      <t>ザイ</t>
    </rPh>
    <rPh sb="9" eb="11">
      <t>フザイ</t>
    </rPh>
    <phoneticPr fontId="21"/>
  </si>
  <si>
    <t>ハプロタイプ分析(対象種は備考にご記入お願いします)</t>
    <phoneticPr fontId="21"/>
  </si>
  <si>
    <t>汽水</t>
    <rPh sb="0" eb="2">
      <t>キスイ</t>
    </rPh>
    <phoneticPr fontId="21"/>
  </si>
  <si>
    <t>ステリベクス</t>
    <phoneticPr fontId="21"/>
  </si>
  <si>
    <t>種特異的解析（定量）</t>
    <rPh sb="0" eb="6">
      <t>シュトクイテキカイセキ</t>
    </rPh>
    <rPh sb="7" eb="9">
      <t>テイリョウ</t>
    </rPh>
    <phoneticPr fontId="21"/>
  </si>
  <si>
    <t>*以下は網羅的解析用*</t>
    <rPh sb="1" eb="3">
      <t>イカ</t>
    </rPh>
    <rPh sb="4" eb="7">
      <t>モウラテキ</t>
    </rPh>
    <rPh sb="7" eb="9">
      <t>カイセキ</t>
    </rPh>
    <rPh sb="9" eb="10">
      <t>ヨウ</t>
    </rPh>
    <phoneticPr fontId="21"/>
  </si>
  <si>
    <t>[</t>
  </si>
  <si>
    <t>堆積物・土壌</t>
    <rPh sb="0" eb="3">
      <t>タイセキブツ</t>
    </rPh>
    <rPh sb="4" eb="6">
      <t>ドジョウ</t>
    </rPh>
    <phoneticPr fontId="21"/>
  </si>
  <si>
    <t>DNA抽出物</t>
    <rPh sb="3" eb="6">
      <t>チュウシュツブツ</t>
    </rPh>
    <phoneticPr fontId="21"/>
  </si>
  <si>
    <t>種同定</t>
    <rPh sb="0" eb="3">
      <t>シュドウテイ</t>
    </rPh>
    <phoneticPr fontId="21"/>
  </si>
  <si>
    <t>]</t>
  </si>
  <si>
    <t xml:space="preserve">その他 </t>
    <phoneticPr fontId="21"/>
  </si>
  <si>
    <t>1st PCR産物</t>
    <rPh sb="7" eb="9">
      <t>サンブツ</t>
    </rPh>
    <phoneticPr fontId="21"/>
  </si>
  <si>
    <t>ハプロタイプ分析</t>
    <rPh sb="6" eb="8">
      <t>ブンセキ</t>
    </rPh>
    <phoneticPr fontId="21"/>
  </si>
  <si>
    <t>両生類相</t>
    <rPh sb="0" eb="3">
      <t>リョウセイルイ</t>
    </rPh>
    <rPh sb="3" eb="4">
      <t>ソウ</t>
    </rPh>
    <phoneticPr fontId="21"/>
  </si>
  <si>
    <t>/</t>
  </si>
  <si>
    <t>*以下は種同定用*</t>
    <rPh sb="1" eb="3">
      <t>イカ</t>
    </rPh>
    <rPh sb="4" eb="7">
      <t>シュドウテイ</t>
    </rPh>
    <rPh sb="7" eb="8">
      <t>ヨウ</t>
    </rPh>
    <phoneticPr fontId="21"/>
  </si>
  <si>
    <t>2nd PCR産物</t>
    <phoneticPr fontId="21"/>
  </si>
  <si>
    <t>サンショウウオ類相</t>
    <rPh sb="7" eb="8">
      <t>ルイ</t>
    </rPh>
    <phoneticPr fontId="21"/>
  </si>
  <si>
    <t>¥</t>
  </si>
  <si>
    <t>組織片</t>
    <rPh sb="0" eb="2">
      <t>ソシキ</t>
    </rPh>
    <rPh sb="2" eb="3">
      <t>ヘン</t>
    </rPh>
    <phoneticPr fontId="21"/>
  </si>
  <si>
    <t>冷凍保存</t>
    <rPh sb="0" eb="2">
      <t>レイトウ</t>
    </rPh>
    <rPh sb="2" eb="4">
      <t>ホゾン</t>
    </rPh>
    <phoneticPr fontId="21"/>
  </si>
  <si>
    <t>カエル類相</t>
    <rPh sb="3" eb="4">
      <t>ルイ</t>
    </rPh>
    <rPh sb="4" eb="5">
      <t>ソウ</t>
    </rPh>
    <phoneticPr fontId="21"/>
  </si>
  <si>
    <t>=</t>
  </si>
  <si>
    <t>糞便</t>
    <rPh sb="0" eb="2">
      <t>フンベン</t>
    </rPh>
    <phoneticPr fontId="21"/>
  </si>
  <si>
    <t>冷蔵保存</t>
    <rPh sb="0" eb="2">
      <t>レイゾウ</t>
    </rPh>
    <rPh sb="2" eb="4">
      <t>ホゾン</t>
    </rPh>
    <phoneticPr fontId="21"/>
  </si>
  <si>
    <t>+</t>
  </si>
  <si>
    <t>その他</t>
    <rPh sb="2" eb="3">
      <t>ホカ</t>
    </rPh>
    <phoneticPr fontId="21"/>
  </si>
  <si>
    <t>液浸標本</t>
    <rPh sb="0" eb="4">
      <t>エキシンヒョウホン</t>
    </rPh>
    <phoneticPr fontId="21"/>
  </si>
  <si>
    <t>鳥類相</t>
    <rPh sb="0" eb="2">
      <t>チョウルイ</t>
    </rPh>
    <rPh sb="2" eb="3">
      <t>ソウ</t>
    </rPh>
    <phoneticPr fontId="21"/>
  </si>
  <si>
    <t>&lt;</t>
  </si>
  <si>
    <t>乾燥標本</t>
    <rPh sb="0" eb="4">
      <t>カンソウヒョウホン</t>
    </rPh>
    <phoneticPr fontId="21"/>
  </si>
  <si>
    <t>珪藻類相</t>
    <rPh sb="0" eb="2">
      <t>ケイソウ</t>
    </rPh>
    <rPh sb="2" eb="3">
      <t>ルイ</t>
    </rPh>
    <rPh sb="3" eb="4">
      <t>ソウ</t>
    </rPh>
    <phoneticPr fontId="21"/>
  </si>
  <si>
    <t>&gt;</t>
  </si>
  <si>
    <t>その他（備考欄）</t>
    <rPh sb="2" eb="3">
      <t>タ</t>
    </rPh>
    <rPh sb="4" eb="7">
      <t>ビコウラン</t>
    </rPh>
    <phoneticPr fontId="21"/>
  </si>
  <si>
    <t>真核生物相</t>
    <rPh sb="0" eb="5">
      <t>シンカクセイブツソウ</t>
    </rPh>
    <phoneticPr fontId="21"/>
  </si>
  <si>
    <t>:</t>
  </si>
  <si>
    <t>細菌叢(V3V4)</t>
    <rPh sb="0" eb="3">
      <t>サイキンソウ</t>
    </rPh>
    <phoneticPr fontId="21"/>
  </si>
  <si>
    <t>;</t>
  </si>
  <si>
    <t>細菌叢(V4)</t>
    <rPh sb="0" eb="3">
      <t>サイキンソウ</t>
    </rPh>
    <phoneticPr fontId="21"/>
  </si>
  <si>
    <t>.</t>
    <phoneticPr fontId="21"/>
  </si>
  <si>
    <t>原核生物相</t>
    <rPh sb="0" eb="4">
      <t>ゲンカクセイブツ</t>
    </rPh>
    <rPh sb="4" eb="5">
      <t>ソウ</t>
    </rPh>
    <phoneticPr fontId="21"/>
  </si>
  <si>
    <t>#</t>
    <phoneticPr fontId="21"/>
  </si>
  <si>
    <t>真菌相</t>
    <rPh sb="0" eb="3">
      <t>シンキンソウ</t>
    </rPh>
    <phoneticPr fontId="21"/>
  </si>
  <si>
    <t>アンモニア酸化細菌叢</t>
    <rPh sb="5" eb="7">
      <t>サンカ</t>
    </rPh>
    <rPh sb="7" eb="10">
      <t>サイキンソウ</t>
    </rPh>
    <phoneticPr fontId="21"/>
  </si>
  <si>
    <t>水生昆虫類相（EPT・D種中心）</t>
    <rPh sb="0" eb="2">
      <t>スイセイ</t>
    </rPh>
    <rPh sb="2" eb="5">
      <t>コンチュウルイ</t>
    </rPh>
    <rPh sb="12" eb="13">
      <t>シュ</t>
    </rPh>
    <rPh sb="13" eb="15">
      <t>チュウシン</t>
    </rPh>
    <phoneticPr fontId="21"/>
  </si>
  <si>
    <t>トンボ類相</t>
    <rPh sb="3" eb="4">
      <t>ルイ</t>
    </rPh>
    <rPh sb="4" eb="5">
      <t>ソウ</t>
    </rPh>
    <phoneticPr fontId="21"/>
  </si>
  <si>
    <t>甲殻類(十脚目)相</t>
    <rPh sb="0" eb="3">
      <t>コウカクルイ</t>
    </rPh>
    <rPh sb="4" eb="7">
      <t>ジュッキャクモク</t>
    </rPh>
    <rPh sb="8" eb="9">
      <t>ソウ</t>
    </rPh>
    <phoneticPr fontId="21"/>
  </si>
  <si>
    <t>植物相</t>
    <rPh sb="0" eb="3">
      <t>ショクブツソウ</t>
    </rPh>
    <phoneticPr fontId="21"/>
  </si>
  <si>
    <t>ご依頼年月日：</t>
    <rPh sb="1" eb="3">
      <t>イライ</t>
    </rPh>
    <rPh sb="3" eb="6">
      <t>ネンガッピ</t>
    </rPh>
    <phoneticPr fontId="21"/>
  </si>
  <si>
    <t>黄色:入力必須項目となっております。お手数ですが、ご記入をお願いします。</t>
    <rPh sb="0" eb="2">
      <t>キイロ</t>
    </rPh>
    <phoneticPr fontId="21"/>
  </si>
  <si>
    <t>貴社名</t>
    <rPh sb="0" eb="2">
      <t>キシャ</t>
    </rPh>
    <rPh sb="2" eb="3">
      <t>メイ</t>
    </rPh>
    <phoneticPr fontId="21"/>
  </si>
  <si>
    <t>〒</t>
    <phoneticPr fontId="21"/>
  </si>
  <si>
    <t>年月日</t>
    <rPh sb="0" eb="3">
      <t>ネンガッピ</t>
    </rPh>
    <phoneticPr fontId="21"/>
  </si>
  <si>
    <t>〒619-0237　京都府相楽郡精華町光台二丁目3番9</t>
    <phoneticPr fontId="21"/>
  </si>
  <si>
    <t>その他（備考欄）</t>
    <rPh sb="2" eb="3">
      <t>ホカ</t>
    </rPh>
    <rPh sb="4" eb="6">
      <t>ビコウ</t>
    </rPh>
    <rPh sb="6" eb="7">
      <t>ラン</t>
    </rPh>
    <phoneticPr fontId="21"/>
  </si>
  <si>
    <r>
      <t>試料は本書の同封をお願いいたします。水試料は</t>
    </r>
    <r>
      <rPr>
        <b/>
        <sz val="9"/>
        <color rgb="FFFF0000"/>
        <rFont val="メイリオ"/>
        <family val="3"/>
        <charset val="128"/>
      </rPr>
      <t>冷蔵</t>
    </r>
    <r>
      <rPr>
        <b/>
        <sz val="9"/>
        <rFont val="メイリオ"/>
        <family val="3"/>
        <charset val="128"/>
      </rPr>
      <t>、フィルター/DNA抽出試料は</t>
    </r>
    <r>
      <rPr>
        <b/>
        <sz val="9"/>
        <color rgb="FFFF0000"/>
        <rFont val="メイリオ"/>
        <family val="3"/>
        <charset val="128"/>
      </rPr>
      <t>冷凍</t>
    </r>
    <r>
      <rPr>
        <b/>
        <sz val="9"/>
        <rFont val="メイリオ"/>
        <family val="3"/>
        <charset val="128"/>
      </rPr>
      <t>で、着日は土日祝を避けてお送りください。</t>
    </r>
    <rPh sb="6" eb="8">
      <t>ドウフウ</t>
    </rPh>
    <rPh sb="10" eb="11">
      <t>ネガ</t>
    </rPh>
    <phoneticPr fontId="21"/>
  </si>
  <si>
    <t>分析の種類</t>
    <rPh sb="0" eb="2">
      <t>ブンセキ</t>
    </rPh>
    <rPh sb="3" eb="5">
      <t>シュルイ</t>
    </rPh>
    <phoneticPr fontId="49"/>
  </si>
  <si>
    <t>（</t>
    <phoneticPr fontId="21"/>
  </si>
  <si>
    <t>）</t>
    <phoneticPr fontId="21"/>
  </si>
  <si>
    <t>対象種</t>
    <phoneticPr fontId="21"/>
  </si>
  <si>
    <t>内容や対象種</t>
    <rPh sb="0" eb="2">
      <t>ナイヨウ</t>
    </rPh>
    <rPh sb="3" eb="6">
      <t>タイショウシュ</t>
    </rPh>
    <phoneticPr fontId="49"/>
  </si>
  <si>
    <t>●哺乳類追加プライマー</t>
    <rPh sb="1" eb="4">
      <t>ホニュウルイ</t>
    </rPh>
    <rPh sb="4" eb="6">
      <t>ツイカ</t>
    </rPh>
    <phoneticPr fontId="21"/>
  </si>
  <si>
    <t>板鰓類</t>
    <phoneticPr fontId="49"/>
  </si>
  <si>
    <t>アナハゼ類</t>
  </si>
  <si>
    <t>キュウリウオ科</t>
  </si>
  <si>
    <t>タウナギ</t>
  </si>
  <si>
    <t>カダヤシ科</t>
  </si>
  <si>
    <t>イセゴイ</t>
  </si>
  <si>
    <t>アリゲーターガー</t>
  </si>
  <si>
    <t>ヤツメウナギ科</t>
  </si>
  <si>
    <t>ナマズ目,シナイモツゴほか</t>
  </si>
  <si>
    <t>アユ</t>
    <phoneticPr fontId="49"/>
  </si>
  <si>
    <t>ヤツメウナギ</t>
    <phoneticPr fontId="49"/>
  </si>
  <si>
    <t>ナマズ目</t>
  </si>
  <si>
    <t>キュウリウオ科、カマスベラ</t>
  </si>
  <si>
    <t>ボラ、シモフリシマハゼ他</t>
  </si>
  <si>
    <t>メバル科,ハゼ科,ヘラヤガラほか</t>
    <phoneticPr fontId="49"/>
  </si>
  <si>
    <t xml:space="preserve">カワハギ </t>
    <phoneticPr fontId="49"/>
  </si>
  <si>
    <t>ボラ科,ハタ科,イサキ科ほか</t>
    <phoneticPr fontId="49"/>
  </si>
  <si>
    <t>●魚類追加プライマー</t>
    <phoneticPr fontId="21"/>
  </si>
  <si>
    <t>MiFish-Ev2</t>
    <phoneticPr fontId="21"/>
  </si>
  <si>
    <t>MiFish-U2</t>
    <phoneticPr fontId="21"/>
  </si>
  <si>
    <t>MiFish-Osmeriformes</t>
    <phoneticPr fontId="21"/>
  </si>
  <si>
    <t>MiFish-Taunagi</t>
    <phoneticPr fontId="21"/>
  </si>
  <si>
    <t>MiFish-Poeciliidae</t>
    <phoneticPr fontId="21"/>
  </si>
  <si>
    <t>MiFish-Megalops</t>
    <phoneticPr fontId="21"/>
  </si>
  <si>
    <t>MiFish-Atractosteus</t>
    <phoneticPr fontId="21"/>
  </si>
  <si>
    <t>MiFish-L</t>
    <phoneticPr fontId="21"/>
  </si>
  <si>
    <t>MiFish-Siluriformes_Pseudorasbora</t>
    <phoneticPr fontId="21"/>
  </si>
  <si>
    <t>MiFish-ERS-Ayu</t>
    <phoneticPr fontId="21"/>
  </si>
  <si>
    <t>MiFish-ERS-Yatsume</t>
    <phoneticPr fontId="21"/>
  </si>
  <si>
    <t>MiFish-Siluriformes</t>
    <phoneticPr fontId="21"/>
  </si>
  <si>
    <t>MiFish-07-F</t>
    <phoneticPr fontId="21"/>
  </si>
  <si>
    <t>MiFish-08-F</t>
    <phoneticPr fontId="21"/>
  </si>
  <si>
    <t>MiFish-14-F</t>
    <phoneticPr fontId="21"/>
  </si>
  <si>
    <t>MiFish-22-F</t>
    <phoneticPr fontId="21"/>
  </si>
  <si>
    <t>MiFish-05-R</t>
    <phoneticPr fontId="21"/>
  </si>
  <si>
    <t>MiMammal-B_クマ科</t>
    <phoneticPr fontId="21"/>
  </si>
  <si>
    <t>網羅的解析</t>
    <rPh sb="0" eb="2">
      <t>モウラ</t>
    </rPh>
    <rPh sb="2" eb="5">
      <t>テキカイセキ</t>
    </rPh>
    <phoneticPr fontId="49"/>
  </si>
  <si>
    <t>分析項目</t>
    <rPh sb="0" eb="4">
      <t>ブンセキコウモク</t>
    </rPh>
    <phoneticPr fontId="49"/>
  </si>
  <si>
    <t>種特異的解析</t>
    <rPh sb="0" eb="6">
      <t>シュトクイテキカイセキ</t>
    </rPh>
    <phoneticPr fontId="21"/>
  </si>
  <si>
    <t>オプション（有料）</t>
    <rPh sb="6" eb="8">
      <t>ユウリョウ</t>
    </rPh>
    <phoneticPr fontId="21"/>
  </si>
  <si>
    <t>オプション（有料）</t>
    <phoneticPr fontId="21"/>
  </si>
  <si>
    <t>種同定</t>
    <rPh sb="0" eb="3">
      <t>シュドウテイ</t>
    </rPh>
    <phoneticPr fontId="21"/>
  </si>
  <si>
    <t>その他</t>
    <rPh sb="2" eb="3">
      <t>タ</t>
    </rPh>
    <phoneticPr fontId="21"/>
  </si>
  <si>
    <t>※ご不明な点がございましたら営業担当にご確認ください。</t>
    <phoneticPr fontId="21"/>
  </si>
  <si>
    <t>v4</t>
    <phoneticPr fontId="21"/>
  </si>
  <si>
    <t>-1-</t>
    <phoneticPr fontId="21"/>
  </si>
  <si>
    <t>一般情報(1/3)</t>
    <rPh sb="0" eb="2">
      <t>イッパン</t>
    </rPh>
    <rPh sb="2" eb="4">
      <t>ジョウホウ</t>
    </rPh>
    <phoneticPr fontId="21"/>
  </si>
  <si>
    <t>遺伝子解析依頼書</t>
    <phoneticPr fontId="21"/>
  </si>
  <si>
    <t>分析情報(2/3)</t>
    <rPh sb="0" eb="2">
      <t>ブンセキ</t>
    </rPh>
    <phoneticPr fontId="21"/>
  </si>
  <si>
    <t>＊使用するプライマーや参考文献についてご指定がある場合はご記入ください。</t>
    <phoneticPr fontId="21"/>
  </si>
  <si>
    <t>-2-</t>
    <phoneticPr fontId="21"/>
  </si>
  <si>
    <t>様</t>
  </si>
  <si>
    <t>試料情報(3/3)</t>
    <rPh sb="0" eb="2">
      <t>シリョウ</t>
    </rPh>
    <rPh sb="2" eb="4">
      <t>ジョウホウ</t>
    </rPh>
    <phoneticPr fontId="21"/>
  </si>
  <si>
    <t>様</t>
    <rPh sb="0" eb="1">
      <t>サマ</t>
    </rPh>
    <phoneticPr fontId="21"/>
  </si>
  <si>
    <t>試料の情報をご記入ください【必須】</t>
    <phoneticPr fontId="21"/>
  </si>
  <si>
    <t>分析に関る情報【任意】</t>
    <rPh sb="0" eb="2">
      <t>ブンセキ</t>
    </rPh>
    <rPh sb="3" eb="4">
      <t>カカワ</t>
    </rPh>
    <rPh sb="5" eb="7">
      <t>ジョウホウ</t>
    </rPh>
    <phoneticPr fontId="21"/>
  </si>
  <si>
    <t>対象生物</t>
    <phoneticPr fontId="21"/>
  </si>
  <si>
    <t>分析No.</t>
    <rPh sb="0" eb="2">
      <t>ブンセキ</t>
    </rPh>
    <phoneticPr fontId="21"/>
  </si>
  <si>
    <t>実施する
分析NO.</t>
    <rPh sb="0" eb="2">
      <t>ジッシ</t>
    </rPh>
    <rPh sb="5" eb="7">
      <t>ブンセキ</t>
    </rPh>
    <phoneticPr fontId="21"/>
  </si>
  <si>
    <t>分析の種類</t>
    <phoneticPr fontId="21"/>
  </si>
  <si>
    <t>遺伝子解析依頼書</t>
    <phoneticPr fontId="21"/>
  </si>
  <si>
    <t>-3-</t>
    <phoneticPr fontId="21"/>
  </si>
  <si>
    <t>その他ご要望等【任意】</t>
    <phoneticPr fontId="21"/>
  </si>
  <si>
    <t>2024.3.改訂</t>
    <phoneticPr fontId="21"/>
  </si>
  <si>
    <r>
      <t>ご希望の分析方法をご記入ください</t>
    </r>
    <r>
      <rPr>
        <b/>
        <sz val="10"/>
        <color theme="1"/>
        <rFont val="メイリオ"/>
        <family val="3"/>
        <charset val="128"/>
      </rPr>
      <t>【必須】</t>
    </r>
    <rPh sb="1" eb="3">
      <t>キボウ</t>
    </rPh>
    <rPh sb="4" eb="6">
      <t>ブンセキ</t>
    </rPh>
    <rPh sb="6" eb="8">
      <t>ホウホウ</t>
    </rPh>
    <phoneticPr fontId="21"/>
  </si>
  <si>
    <t>お選びいただいた分析情報（数式が入っていますので記入はご遠慮ください）</t>
    <rPh sb="1" eb="2">
      <t>エラ</t>
    </rPh>
    <rPh sb="8" eb="12">
      <t>ブンセキジョウホウ</t>
    </rPh>
    <rPh sb="13" eb="15">
      <t>スウシキ</t>
    </rPh>
    <rPh sb="16" eb="17">
      <t>ハイ</t>
    </rPh>
    <rPh sb="24" eb="26">
      <t>キニュウ</t>
    </rPh>
    <rPh sb="28" eb="30">
      <t>エンリョ</t>
    </rPh>
    <phoneticPr fontId="21"/>
  </si>
  <si>
    <t>P2にご記入ください</t>
    <rPh sb="4" eb="6">
      <t>キニュウ</t>
    </rPh>
    <phoneticPr fontId="21"/>
  </si>
  <si>
    <t>MiFishシリーズ</t>
    <phoneticPr fontId="21"/>
  </si>
  <si>
    <t>MiMammalシリーズ</t>
    <phoneticPr fontId="21"/>
  </si>
  <si>
    <t>試料の
状態</t>
    <phoneticPr fontId="21"/>
  </si>
  <si>
    <r>
      <t xml:space="preserve">ご要望
</t>
    </r>
    <r>
      <rPr>
        <sz val="8"/>
        <rFont val="メイリオ"/>
        <family val="3"/>
        <charset val="128"/>
      </rPr>
      <t>※分析以外の解析や考察の
ご要望はこちらに
ご記入ください。</t>
    </r>
    <rPh sb="5" eb="9">
      <t>ブンセキイガイ</t>
    </rPh>
    <rPh sb="10" eb="12">
      <t>カイセキ</t>
    </rPh>
    <rPh sb="13" eb="15">
      <t>コウサツ</t>
    </rPh>
    <rPh sb="18" eb="20">
      <t>ヨウボウ</t>
    </rPh>
    <rPh sb="27" eb="29">
      <t>キニュウ</t>
    </rPh>
    <phoneticPr fontId="21"/>
  </si>
  <si>
    <t>調査地点に
関る情報【任意】</t>
    <phoneticPr fontId="21"/>
  </si>
  <si>
    <t>* 検出種の判断材料として参考にさせていただきます。
　差支えない範囲で結構ですのでご記入ください。</t>
    <phoneticPr fontId="21"/>
  </si>
  <si>
    <t>分析の種類や対象分類群、対象種が複数ある場合は、分けてご記入ください。【必須】</t>
    <rPh sb="0" eb="2">
      <t>ブンセキ</t>
    </rPh>
    <rPh sb="3" eb="5">
      <t>シュルイ</t>
    </rPh>
    <rPh sb="6" eb="8">
      <t>タイショウ</t>
    </rPh>
    <rPh sb="8" eb="10">
      <t>ブンルイ</t>
    </rPh>
    <rPh sb="10" eb="11">
      <t>グン</t>
    </rPh>
    <rPh sb="12" eb="14">
      <t>タイショウ</t>
    </rPh>
    <rPh sb="14" eb="15">
      <t>シュ</t>
    </rPh>
    <rPh sb="16" eb="18">
      <t>フクスウ</t>
    </rPh>
    <rPh sb="20" eb="22">
      <t>バアイ</t>
    </rPh>
    <rPh sb="24" eb="25">
      <t>ワ</t>
    </rPh>
    <rPh sb="28" eb="30">
      <t>キニュウ</t>
    </rPh>
    <rPh sb="36" eb="38">
      <t>ヒッス</t>
    </rPh>
    <phoneticPr fontId="21"/>
  </si>
  <si>
    <t>試料情報については次のページにご記入ください。</t>
    <phoneticPr fontId="21"/>
  </si>
  <si>
    <t>業務名</t>
    <rPh sb="0" eb="3">
      <t>ギョウムメイ</t>
    </rPh>
    <phoneticPr fontId="21"/>
  </si>
  <si>
    <r>
      <rPr>
        <b/>
        <sz val="10"/>
        <rFont val="メイリオ"/>
        <family val="3"/>
        <charset val="128"/>
      </rPr>
      <t>電子納品</t>
    </r>
    <r>
      <rPr>
        <sz val="10"/>
        <rFont val="メイリオ"/>
        <family val="3"/>
        <charset val="128"/>
      </rPr>
      <t>とさせていただいております。紙媒体をご希望の場合、ご要望の欄にその旨をご記入ください。</t>
    </r>
    <rPh sb="30" eb="32">
      <t>ヨウボウ</t>
    </rPh>
    <phoneticPr fontId="21"/>
  </si>
  <si>
    <t>土木研究所の
報告形式</t>
    <phoneticPr fontId="21"/>
  </si>
  <si>
    <t>弊社社内試験
での使用＊2</t>
    <phoneticPr fontId="21"/>
  </si>
  <si>
    <t>＊2 新規検出系の開発試験等に使用します。試料の詳細については機密情報として取り扱います。</t>
    <rPh sb="3" eb="8">
      <t>シンキケンシュツケイ</t>
    </rPh>
    <rPh sb="9" eb="11">
      <t>カイハツ</t>
    </rPh>
    <rPh sb="11" eb="13">
      <t>シケン</t>
    </rPh>
    <rPh sb="13" eb="14">
      <t>ナド</t>
    </rPh>
    <rPh sb="15" eb="17">
      <t>シヨウ</t>
    </rPh>
    <rPh sb="21" eb="23">
      <t>シリョウ</t>
    </rPh>
    <rPh sb="24" eb="26">
      <t>ショウサイ</t>
    </rPh>
    <rPh sb="31" eb="35">
      <t>キミツジョウホウ</t>
    </rPh>
    <rPh sb="38" eb="39">
      <t>ト</t>
    </rPh>
    <rPh sb="40" eb="41">
      <t>アツカ</t>
    </rPh>
    <phoneticPr fontId="21"/>
  </si>
  <si>
    <r>
      <t>*標準納期: 網羅的解析は1ヶ月、種特異的解析・種同定は2週間となります。</t>
    </r>
    <r>
      <rPr>
        <sz val="8"/>
        <rFont val="メイリオ"/>
        <family val="3"/>
        <charset val="128"/>
      </rPr>
      <t>＊1</t>
    </r>
    <rPh sb="1" eb="5">
      <t>ヒョウジュンノウキ</t>
    </rPh>
    <phoneticPr fontId="21"/>
  </si>
  <si>
    <r>
      <t xml:space="preserve">報告書
オプション
</t>
    </r>
    <r>
      <rPr>
        <sz val="12"/>
        <color theme="1"/>
        <rFont val="メイリオ"/>
        <family val="3"/>
        <charset val="128"/>
      </rPr>
      <t>※有料</t>
    </r>
    <phoneticPr fontId="21"/>
  </si>
  <si>
    <t>＊1 短納期対応、新規項目等に関しては、状況によって変動しますのでご相談ください。</t>
    <phoneticPr fontId="21"/>
  </si>
  <si>
    <r>
      <rPr>
        <sz val="10"/>
        <color theme="1"/>
        <rFont val="メイリオ"/>
        <family val="3"/>
        <charset val="128"/>
      </rPr>
      <t xml:space="preserve">) </t>
    </r>
    <r>
      <rPr>
        <sz val="6"/>
        <color theme="1"/>
        <rFont val="メイリオ"/>
        <family val="3"/>
        <charset val="128"/>
      </rPr>
      <t>※対象種と手法について、詳細を確認させていただく場合がございます。</t>
    </r>
    <rPh sb="3" eb="6">
      <t>タイショウシュ</t>
    </rPh>
    <rPh sb="7" eb="9">
      <t>シュホウ</t>
    </rPh>
    <rPh sb="14" eb="16">
      <t>ショウサイ</t>
    </rPh>
    <rPh sb="17" eb="19">
      <t>カクニン</t>
    </rPh>
    <rPh sb="26" eb="28">
      <t>バアイ</t>
    </rPh>
    <phoneticPr fontId="21"/>
  </si>
  <si>
    <t>) ※営業担当にご相談・ご確認ください。</t>
    <phoneticPr fontId="21"/>
  </si>
  <si>
    <t>Mifish-Uプライマー</t>
    <phoneticPr fontId="21"/>
  </si>
  <si>
    <r>
      <rPr>
        <sz val="10"/>
        <color theme="1"/>
        <rFont val="メイリオ"/>
        <family val="3"/>
        <charset val="128"/>
      </rPr>
      <t>)</t>
    </r>
    <r>
      <rPr>
        <sz val="6"/>
        <color theme="1"/>
        <rFont val="メイリオ"/>
        <family val="3"/>
        <charset val="128"/>
      </rPr>
      <t xml:space="preserve"> ※対象種と手法について、詳細を確認させていただく場合がございます。</t>
    </r>
    <phoneticPr fontId="21"/>
  </si>
  <si>
    <t>)    ・     (</t>
    <phoneticPr fontId="21"/>
  </si>
  <si>
    <t>その他プライマー</t>
    <rPh sb="2" eb="3">
      <t>タ</t>
    </rPh>
    <phoneticPr fontId="21"/>
  </si>
  <si>
    <t>-4-</t>
    <phoneticPr fontId="21"/>
  </si>
  <si>
    <t>分析情報(2/3)-2</t>
    <rPh sb="0" eb="2">
      <t>ブンセキ</t>
    </rPh>
    <phoneticPr fontId="21"/>
  </si>
  <si>
    <t>試料情報(3/3)-2</t>
    <rPh sb="0" eb="2">
      <t>シリョウ</t>
    </rPh>
    <rPh sb="2" eb="4">
      <t>ジョウホウ</t>
    </rPh>
    <phoneticPr fontId="21"/>
  </si>
  <si>
    <t>-5-</t>
    <phoneticPr fontId="21"/>
  </si>
  <si>
    <t>昆虫類相</t>
    <rPh sb="0" eb="3">
      <t>コンチュウルイ</t>
    </rPh>
    <rPh sb="3" eb="4">
      <t>ソウ</t>
    </rPh>
    <phoneticPr fontId="21"/>
  </si>
  <si>
    <t>液体（オスバン添加）</t>
    <rPh sb="0" eb="2">
      <t>エキタイ</t>
    </rPh>
    <phoneticPr fontId="21"/>
  </si>
  <si>
    <t>*貴社以外の場合、下段に提出先情報をご記入ください</t>
    <rPh sb="1" eb="3">
      <t>キシャ</t>
    </rPh>
    <rPh sb="3" eb="5">
      <t>イガイ</t>
    </rPh>
    <rPh sb="9" eb="11">
      <t>カダン</t>
    </rPh>
    <rPh sb="12" eb="14">
      <t>テイシュツ</t>
    </rPh>
    <rPh sb="14" eb="15">
      <t>サキ</t>
    </rPh>
    <rPh sb="15" eb="17">
      <t>ジョウホウ</t>
    </rPh>
    <rPh sb="19" eb="21">
      <t>キニュウキニュウ</t>
    </rPh>
    <phoneticPr fontId="21"/>
  </si>
  <si>
    <t>希望納期</t>
    <rPh sb="0" eb="2">
      <t>キボウ</t>
    </rPh>
    <phoneticPr fontId="21"/>
  </si>
  <si>
    <t>MiFish-U＋MiFish-U2＋MiFish-Ev2</t>
    <phoneticPr fontId="21"/>
  </si>
  <si>
    <t>※プライマーのご指定がある場合、分析に関る情報の欄にご記入ください。</t>
    <phoneticPr fontId="21"/>
  </si>
  <si>
    <t>哺乳類相(MiMammal-U)</t>
    <rPh sb="0" eb="4">
      <t>ホニュウルイソウ</t>
    </rPh>
    <phoneticPr fontId="21"/>
  </si>
  <si>
    <t>フリガナ</t>
    <phoneticPr fontId="21"/>
  </si>
  <si>
    <t>試料名</t>
    <rPh sb="0" eb="3">
      <t>シリョウメイ</t>
    </rPh>
    <phoneticPr fontId="21"/>
  </si>
  <si>
    <t>ヨドガワ</t>
    <phoneticPr fontId="21"/>
  </si>
  <si>
    <t>淀川_Site1</t>
    <rPh sb="0" eb="2">
      <t>ヨドガワ</t>
    </rPh>
    <phoneticPr fontId="21"/>
  </si>
  <si>
    <r>
      <rPr>
        <sz val="24"/>
        <rFont val="メイリオ"/>
        <family val="3"/>
        <charset val="128"/>
      </rPr>
      <t>ろ過量(L)</t>
    </r>
    <r>
      <rPr>
        <sz val="22"/>
        <rFont val="メイリオ"/>
        <family val="3"/>
        <charset val="128"/>
      </rPr>
      <t xml:space="preserve">
</t>
    </r>
    <r>
      <rPr>
        <sz val="18"/>
        <rFont val="メイリオ"/>
        <family val="3"/>
        <charset val="128"/>
      </rPr>
      <t>＊液体試料の
場合のみ</t>
    </r>
    <rPh sb="1" eb="2">
      <t>カ</t>
    </rPh>
    <rPh sb="2" eb="3">
      <t>リョウ</t>
    </rPh>
    <rPh sb="8" eb="10">
      <t>エキタイ</t>
    </rPh>
    <rPh sb="10" eb="12">
      <t>シリョウ</t>
    </rPh>
    <rPh sb="14" eb="16">
      <t>バアイ</t>
    </rPh>
    <phoneticPr fontId="21"/>
  </si>
  <si>
    <r>
      <rPr>
        <sz val="24"/>
        <rFont val="メイリオ"/>
        <family val="3"/>
        <charset val="128"/>
      </rPr>
      <t>ろ過量(L)</t>
    </r>
    <r>
      <rPr>
        <sz val="26"/>
        <rFont val="メイリオ"/>
        <family val="3"/>
        <charset val="128"/>
      </rPr>
      <t xml:space="preserve">
</t>
    </r>
    <r>
      <rPr>
        <sz val="18"/>
        <rFont val="メイリオ"/>
        <family val="3"/>
        <charset val="128"/>
      </rPr>
      <t>＊液体試料の
場合のみ</t>
    </r>
    <rPh sb="1" eb="2">
      <t>カ</t>
    </rPh>
    <rPh sb="2" eb="3">
      <t>リョウ</t>
    </rPh>
    <rPh sb="8" eb="10">
      <t>エキタイ</t>
    </rPh>
    <rPh sb="10" eb="12">
      <t>シリョウ</t>
    </rPh>
    <rPh sb="14" eb="16">
      <t>バアイ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</si>
</sst>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73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メイリオ"/>
      <family val="3"/>
      <charset val="128"/>
    </font>
    <font>
      <sz val="9"/>
      <name val="メイリオ"/>
      <family val="3"/>
      <charset val="128"/>
    </font>
    <font>
      <sz val="10"/>
      <name val="メイリオ"/>
      <family val="3"/>
      <charset val="128"/>
    </font>
    <font>
      <b/>
      <sz val="16"/>
      <name val="メイリオ"/>
      <family val="3"/>
      <charset val="128"/>
    </font>
    <font>
      <sz val="16"/>
      <name val="メイリオ"/>
      <family val="3"/>
      <charset val="128"/>
    </font>
    <font>
      <u/>
      <sz val="16"/>
      <name val="メイリオ"/>
      <family val="3"/>
      <charset val="128"/>
    </font>
    <font>
      <sz val="10"/>
      <color rgb="FF0000FF"/>
      <name val="メイリオ"/>
      <family val="3"/>
      <charset val="128"/>
    </font>
    <font>
      <sz val="10"/>
      <color theme="1"/>
      <name val="メイリオ"/>
      <family val="3"/>
      <charset val="128"/>
    </font>
    <font>
      <sz val="8"/>
      <name val="メイリオ"/>
      <family val="3"/>
      <charset val="128"/>
    </font>
    <font>
      <sz val="10"/>
      <color rgb="FFFF0000"/>
      <name val="メイリオ"/>
      <family val="3"/>
      <charset val="128"/>
    </font>
    <font>
      <u/>
      <sz val="10"/>
      <color rgb="FF0000FF"/>
      <name val="メイリオ"/>
      <family val="3"/>
      <charset val="128"/>
    </font>
    <font>
      <sz val="9"/>
      <color theme="1"/>
      <name val="メイリオ"/>
      <family val="3"/>
      <charset val="128"/>
    </font>
    <font>
      <sz val="10"/>
      <name val="ＭＳ 明朝"/>
      <family val="1"/>
      <charset val="128"/>
    </font>
    <font>
      <b/>
      <sz val="11"/>
      <name val="メイリオ"/>
      <family val="3"/>
      <charset val="128"/>
    </font>
    <font>
      <sz val="11"/>
      <color theme="0" tint="-0.499984740745262"/>
      <name val="メイリオ"/>
      <family val="3"/>
      <charset val="128"/>
    </font>
    <font>
      <sz val="10"/>
      <name val="ＭＳ Ｐゴシック"/>
      <family val="3"/>
      <charset val="128"/>
    </font>
    <font>
      <sz val="8"/>
      <color theme="1"/>
      <name val="メイリオ"/>
      <family val="3"/>
      <charset val="128"/>
    </font>
    <font>
      <sz val="8"/>
      <color indexed="81"/>
      <name val="MS P ゴシック"/>
      <family val="3"/>
      <charset val="128"/>
    </font>
    <font>
      <b/>
      <sz val="8"/>
      <color indexed="81"/>
      <name val="MS P ゴシック"/>
      <family val="3"/>
      <charset val="128"/>
    </font>
    <font>
      <sz val="11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u/>
      <sz val="16"/>
      <name val="メイリオ"/>
      <family val="3"/>
      <charset val="128"/>
    </font>
    <font>
      <b/>
      <sz val="10"/>
      <name val="メイリオ"/>
      <family val="3"/>
      <charset val="128"/>
    </font>
    <font>
      <sz val="9"/>
      <color rgb="FF000000"/>
      <name val="Meiryo UI"/>
      <family val="3"/>
      <charset val="128"/>
    </font>
    <font>
      <b/>
      <sz val="9"/>
      <name val="メイリオ"/>
      <family val="3"/>
      <charset val="128"/>
    </font>
    <font>
      <b/>
      <sz val="9"/>
      <color rgb="FFFF0000"/>
      <name val="メイリオ"/>
      <family val="3"/>
      <charset val="128"/>
    </font>
    <font>
      <b/>
      <sz val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u/>
      <sz val="10"/>
      <name val="メイリオ"/>
      <family val="3"/>
      <charset val="128"/>
    </font>
    <font>
      <u/>
      <sz val="10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b/>
      <sz val="10"/>
      <color rgb="FFFF0000"/>
      <name val="メイリオ"/>
      <family val="3"/>
      <charset val="128"/>
    </font>
    <font>
      <sz val="18"/>
      <name val="メイリオ"/>
      <family val="3"/>
      <charset val="128"/>
    </font>
    <font>
      <sz val="22"/>
      <name val="メイリオ"/>
      <family val="3"/>
      <charset val="128"/>
    </font>
    <font>
      <sz val="22"/>
      <color theme="1"/>
      <name val="メイリオ"/>
      <family val="3"/>
      <charset val="128"/>
    </font>
    <font>
      <b/>
      <sz val="24"/>
      <name val="メイリオ"/>
      <family val="3"/>
      <charset val="128"/>
    </font>
    <font>
      <sz val="12"/>
      <color theme="1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6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7"/>
      <color theme="1"/>
      <name val="メイリオ"/>
      <family val="3"/>
      <charset val="128"/>
    </font>
    <font>
      <sz val="24"/>
      <name val="メイリオ"/>
      <family val="3"/>
      <charset val="128"/>
    </font>
    <font>
      <sz val="24"/>
      <color theme="1"/>
      <name val="メイリオ"/>
      <family val="3"/>
      <charset val="128"/>
    </font>
    <font>
      <b/>
      <sz val="36"/>
      <name val="メイリオ"/>
      <family val="3"/>
      <charset val="128"/>
    </font>
    <font>
      <b/>
      <u/>
      <sz val="48"/>
      <name val="メイリオ"/>
      <family val="3"/>
      <charset val="128"/>
    </font>
    <font>
      <u/>
      <sz val="48"/>
      <name val="メイリオ"/>
      <family val="3"/>
      <charset val="128"/>
    </font>
    <font>
      <sz val="26"/>
      <name val="メイリオ"/>
      <family val="3"/>
      <charset val="128"/>
    </font>
    <font>
      <b/>
      <sz val="28"/>
      <color theme="1"/>
      <name val="メイリオ"/>
      <family val="3"/>
      <charset val="128"/>
    </font>
    <font>
      <sz val="28"/>
      <name val="メイリオ"/>
      <family val="3"/>
      <charset val="128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</fills>
  <borders count="7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hair">
        <color indexed="64"/>
      </top>
      <bottom style="hair">
        <color indexed="64"/>
      </bottom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hair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45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7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4" fillId="0" borderId="0"/>
    <xf numFmtId="0" fontId="1" fillId="0" borderId="0">
      <alignment vertical="center"/>
    </xf>
  </cellStyleXfs>
  <cellXfs count="487">
    <xf numFmtId="0" fontId="0" fillId="0" borderId="0" xfId="0"/>
    <xf numFmtId="0" fontId="22" fillId="0" borderId="0" xfId="0" applyFont="1"/>
    <xf numFmtId="0" fontId="22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25" fillId="0" borderId="10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22" fillId="0" borderId="10" xfId="0" applyFont="1" applyBorder="1" applyAlignment="1">
      <alignment vertical="center"/>
    </xf>
    <xf numFmtId="0" fontId="22" fillId="0" borderId="26" xfId="0" applyFont="1" applyBorder="1" applyAlignment="1">
      <alignment vertical="center"/>
    </xf>
    <xf numFmtId="0" fontId="22" fillId="0" borderId="26" xfId="0" applyFont="1" applyBorder="1" applyAlignment="1">
      <alignment horizontal="center" vertical="center"/>
    </xf>
    <xf numFmtId="0" fontId="22" fillId="25" borderId="26" xfId="0" applyFont="1" applyFill="1" applyBorder="1" applyAlignment="1">
      <alignment vertical="center"/>
    </xf>
    <xf numFmtId="0" fontId="22" fillId="0" borderId="26" xfId="0" applyFont="1" applyBorder="1" applyAlignment="1">
      <alignment vertical="center" wrapText="1"/>
    </xf>
    <xf numFmtId="0" fontId="22" fillId="25" borderId="26" xfId="0" applyFont="1" applyFill="1" applyBorder="1" applyAlignment="1">
      <alignment vertical="center" wrapText="1"/>
    </xf>
    <xf numFmtId="0" fontId="36" fillId="0" borderId="0" xfId="0" applyFont="1" applyAlignment="1">
      <alignment horizontal="right"/>
    </xf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4" fillId="24" borderId="13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textRotation="255" wrapText="1"/>
    </xf>
    <xf numFmtId="0" fontId="24" fillId="0" borderId="10" xfId="0" applyFont="1" applyBorder="1" applyAlignment="1">
      <alignment vertical="center" textRotation="255" wrapText="1"/>
    </xf>
    <xf numFmtId="0" fontId="24" fillId="24" borderId="0" xfId="0" applyFont="1" applyFill="1" applyAlignment="1">
      <alignment vertical="center"/>
    </xf>
    <xf numFmtId="0" fontId="24" fillId="24" borderId="15" xfId="0" applyFont="1" applyFill="1" applyBorder="1" applyAlignment="1">
      <alignment vertical="center"/>
    </xf>
    <xf numFmtId="0" fontId="24" fillId="24" borderId="0" xfId="0" applyFont="1" applyFill="1" applyAlignment="1">
      <alignment horizontal="center" vertical="center" textRotation="255" wrapText="1"/>
    </xf>
    <xf numFmtId="0" fontId="24" fillId="24" borderId="0" xfId="0" applyFont="1" applyFill="1" applyAlignment="1">
      <alignment horizontal="center" vertical="center"/>
    </xf>
    <xf numFmtId="0" fontId="24" fillId="24" borderId="0" xfId="0" applyFont="1" applyFill="1" applyAlignment="1">
      <alignment horizontal="left" vertical="center"/>
    </xf>
    <xf numFmtId="0" fontId="28" fillId="24" borderId="0" xfId="0" applyFont="1" applyFill="1" applyAlignment="1">
      <alignment horizontal="center" vertical="center"/>
    </xf>
    <xf numFmtId="0" fontId="29" fillId="0" borderId="13" xfId="0" applyFont="1" applyBorder="1" applyAlignment="1">
      <alignment vertical="center" textRotation="255" wrapText="1" shrinkToFit="1"/>
    </xf>
    <xf numFmtId="0" fontId="25" fillId="0" borderId="10" xfId="0" applyFont="1" applyBorder="1" applyAlignment="1">
      <alignment vertical="center"/>
    </xf>
    <xf numFmtId="0" fontId="24" fillId="24" borderId="20" xfId="0" applyFont="1" applyFill="1" applyBorder="1" applyAlignment="1">
      <alignment vertical="center"/>
    </xf>
    <xf numFmtId="0" fontId="26" fillId="0" borderId="48" xfId="0" applyFont="1" applyBorder="1" applyAlignment="1">
      <alignment horizontal="center"/>
    </xf>
    <xf numFmtId="0" fontId="35" fillId="24" borderId="0" xfId="0" applyFont="1" applyFill="1" applyAlignment="1">
      <alignment horizontal="center" vertical="center" wrapText="1"/>
    </xf>
    <xf numFmtId="0" fontId="22" fillId="0" borderId="10" xfId="0" applyFont="1" applyBorder="1"/>
    <xf numFmtId="0" fontId="35" fillId="24" borderId="0" xfId="0" applyFont="1" applyFill="1"/>
    <xf numFmtId="0" fontId="24" fillId="27" borderId="22" xfId="0" applyFont="1" applyFill="1" applyBorder="1" applyAlignment="1">
      <alignment horizontal="center" vertical="center"/>
    </xf>
    <xf numFmtId="0" fontId="24" fillId="27" borderId="24" xfId="0" applyFont="1" applyFill="1" applyBorder="1" applyAlignment="1">
      <alignment horizontal="center" vertical="center"/>
    </xf>
    <xf numFmtId="0" fontId="23" fillId="27" borderId="22" xfId="0" applyFont="1" applyFill="1" applyBorder="1" applyAlignment="1">
      <alignment horizontal="left" vertical="center"/>
    </xf>
    <xf numFmtId="0" fontId="24" fillId="27" borderId="13" xfId="0" applyFont="1" applyFill="1" applyBorder="1" applyAlignment="1">
      <alignment vertical="center"/>
    </xf>
    <xf numFmtId="0" fontId="24" fillId="27" borderId="13" xfId="0" applyFont="1" applyFill="1" applyBorder="1" applyAlignment="1">
      <alignment horizontal="center" vertical="center"/>
    </xf>
    <xf numFmtId="0" fontId="28" fillId="27" borderId="13" xfId="0" applyFont="1" applyFill="1" applyBorder="1" applyAlignment="1">
      <alignment horizontal="center" vertical="center"/>
    </xf>
    <xf numFmtId="0" fontId="24" fillId="27" borderId="13" xfId="0" applyFont="1" applyFill="1" applyBorder="1" applyAlignment="1">
      <alignment horizontal="left" vertical="center"/>
    </xf>
    <xf numFmtId="0" fontId="22" fillId="27" borderId="13" xfId="0" applyFont="1" applyFill="1" applyBorder="1" applyAlignment="1">
      <alignment vertical="center"/>
    </xf>
    <xf numFmtId="0" fontId="28" fillId="27" borderId="13" xfId="0" applyFont="1" applyFill="1" applyBorder="1" applyAlignment="1">
      <alignment vertical="center"/>
    </xf>
    <xf numFmtId="0" fontId="24" fillId="27" borderId="12" xfId="0" applyFont="1" applyFill="1" applyBorder="1" applyAlignment="1">
      <alignment horizontal="center" vertical="center"/>
    </xf>
    <xf numFmtId="0" fontId="23" fillId="27" borderId="44" xfId="0" applyFont="1" applyFill="1" applyBorder="1" applyAlignment="1">
      <alignment horizontal="left" vertical="center"/>
    </xf>
    <xf numFmtId="0" fontId="24" fillId="27" borderId="44" xfId="0" applyFont="1" applyFill="1" applyBorder="1" applyAlignment="1">
      <alignment vertical="center"/>
    </xf>
    <xf numFmtId="0" fontId="24" fillId="27" borderId="44" xfId="0" applyFont="1" applyFill="1" applyBorder="1" applyAlignment="1">
      <alignment horizontal="center" vertical="center"/>
    </xf>
    <xf numFmtId="0" fontId="28" fillId="27" borderId="44" xfId="0" applyFont="1" applyFill="1" applyBorder="1" applyAlignment="1">
      <alignment horizontal="center" vertical="center"/>
    </xf>
    <xf numFmtId="0" fontId="24" fillId="27" borderId="44" xfId="0" applyFont="1" applyFill="1" applyBorder="1" applyAlignment="1">
      <alignment horizontal="left" vertical="center"/>
    </xf>
    <xf numFmtId="0" fontId="22" fillId="27" borderId="44" xfId="0" applyFont="1" applyFill="1" applyBorder="1" applyAlignment="1">
      <alignment vertical="center"/>
    </xf>
    <xf numFmtId="0" fontId="28" fillId="27" borderId="45" xfId="0" applyFont="1" applyFill="1" applyBorder="1" applyAlignment="1">
      <alignment horizontal="center" vertical="center"/>
    </xf>
    <xf numFmtId="0" fontId="22" fillId="27" borderId="21" xfId="0" applyFont="1" applyFill="1" applyBorder="1" applyAlignment="1">
      <alignment vertical="center"/>
    </xf>
    <xf numFmtId="0" fontId="24" fillId="27" borderId="24" xfId="0" applyFont="1" applyFill="1" applyBorder="1" applyAlignment="1">
      <alignment horizontal="left" vertical="center"/>
    </xf>
    <xf numFmtId="0" fontId="28" fillId="27" borderId="24" xfId="0" applyFont="1" applyFill="1" applyBorder="1" applyAlignment="1">
      <alignment horizontal="center" vertical="center"/>
    </xf>
    <xf numFmtId="0" fontId="24" fillId="27" borderId="24" xfId="0" applyFont="1" applyFill="1" applyBorder="1" applyAlignment="1">
      <alignment vertical="center"/>
    </xf>
    <xf numFmtId="0" fontId="24" fillId="27" borderId="27" xfId="0" applyFont="1" applyFill="1" applyBorder="1" applyAlignment="1">
      <alignment vertical="center"/>
    </xf>
    <xf numFmtId="0" fontId="22" fillId="27" borderId="0" xfId="0" applyFont="1" applyFill="1" applyAlignment="1">
      <alignment vertical="center"/>
    </xf>
    <xf numFmtId="0" fontId="22" fillId="24" borderId="0" xfId="0" applyFont="1" applyFill="1" applyAlignment="1">
      <alignment vertical="center"/>
    </xf>
    <xf numFmtId="0" fontId="24" fillId="27" borderId="22" xfId="0" applyFont="1" applyFill="1" applyBorder="1" applyAlignment="1">
      <alignment vertical="center"/>
    </xf>
    <xf numFmtId="0" fontId="29" fillId="27" borderId="14" xfId="0" applyFont="1" applyFill="1" applyBorder="1" applyAlignment="1">
      <alignment horizontal="left" vertical="center"/>
    </xf>
    <xf numFmtId="0" fontId="31" fillId="27" borderId="22" xfId="0" applyFont="1" applyFill="1" applyBorder="1" applyAlignment="1">
      <alignment horizontal="left" vertical="center"/>
    </xf>
    <xf numFmtId="0" fontId="29" fillId="27" borderId="22" xfId="0" applyFont="1" applyFill="1" applyBorder="1" applyAlignment="1">
      <alignment horizontal="left" vertical="center"/>
    </xf>
    <xf numFmtId="0" fontId="24" fillId="27" borderId="22" xfId="0" applyFont="1" applyFill="1" applyBorder="1" applyAlignment="1">
      <alignment horizontal="left" vertical="center"/>
    </xf>
    <xf numFmtId="0" fontId="28" fillId="27" borderId="22" xfId="0" applyFont="1" applyFill="1" applyBorder="1" applyAlignment="1">
      <alignment horizontal="center" vertical="center"/>
    </xf>
    <xf numFmtId="0" fontId="24" fillId="27" borderId="23" xfId="0" applyFont="1" applyFill="1" applyBorder="1" applyAlignment="1">
      <alignment vertical="center"/>
    </xf>
    <xf numFmtId="0" fontId="29" fillId="27" borderId="24" xfId="0" applyFont="1" applyFill="1" applyBorder="1" applyAlignment="1">
      <alignment horizontal="left" vertical="center"/>
    </xf>
    <xf numFmtId="0" fontId="24" fillId="27" borderId="0" xfId="0" applyFont="1" applyFill="1" applyAlignment="1">
      <alignment vertical="center"/>
    </xf>
    <xf numFmtId="0" fontId="32" fillId="27" borderId="13" xfId="28" applyFont="1" applyFill="1" applyBorder="1" applyAlignment="1" applyProtection="1">
      <alignment horizontal="center" vertical="center"/>
    </xf>
    <xf numFmtId="0" fontId="29" fillId="27" borderId="13" xfId="0" applyFont="1" applyFill="1" applyBorder="1" applyAlignment="1">
      <alignment horizontal="left" vertical="center"/>
    </xf>
    <xf numFmtId="0" fontId="29" fillId="27" borderId="13" xfId="0" applyFont="1" applyFill="1" applyBorder="1" applyAlignment="1">
      <alignment vertical="center"/>
    </xf>
    <xf numFmtId="0" fontId="37" fillId="27" borderId="13" xfId="0" applyFont="1" applyFill="1" applyBorder="1" applyAlignment="1">
      <alignment vertical="center"/>
    </xf>
    <xf numFmtId="0" fontId="37" fillId="27" borderId="0" xfId="0" applyFont="1" applyFill="1" applyAlignment="1">
      <alignment vertical="center"/>
    </xf>
    <xf numFmtId="0" fontId="37" fillId="27" borderId="10" xfId="0" applyFont="1" applyFill="1" applyBorder="1" applyAlignment="1">
      <alignment vertical="center"/>
    </xf>
    <xf numFmtId="0" fontId="23" fillId="27" borderId="20" xfId="0" applyFont="1" applyFill="1" applyBorder="1" applyAlignment="1">
      <alignment vertical="center"/>
    </xf>
    <xf numFmtId="0" fontId="23" fillId="27" borderId="31" xfId="0" applyFont="1" applyFill="1" applyBorder="1" applyAlignment="1">
      <alignment horizontal="left"/>
    </xf>
    <xf numFmtId="0" fontId="24" fillId="27" borderId="10" xfId="0" applyFont="1" applyFill="1" applyBorder="1" applyAlignment="1">
      <alignment horizontal="center" vertical="center"/>
    </xf>
    <xf numFmtId="0" fontId="29" fillId="27" borderId="10" xfId="0" applyFont="1" applyFill="1" applyBorder="1" applyAlignment="1">
      <alignment horizontal="left" vertical="center"/>
    </xf>
    <xf numFmtId="0" fontId="24" fillId="27" borderId="17" xfId="0" applyFont="1" applyFill="1" applyBorder="1" applyAlignment="1">
      <alignment horizontal="left" vertical="center"/>
    </xf>
    <xf numFmtId="0" fontId="24" fillId="27" borderId="10" xfId="0" applyFont="1" applyFill="1" applyBorder="1" applyAlignment="1">
      <alignment horizontal="left" vertical="center"/>
    </xf>
    <xf numFmtId="0" fontId="24" fillId="27" borderId="10" xfId="0" applyFont="1" applyFill="1" applyBorder="1" applyAlignment="1">
      <alignment vertical="center"/>
    </xf>
    <xf numFmtId="0" fontId="32" fillId="27" borderId="10" xfId="28" applyFont="1" applyFill="1" applyBorder="1" applyAlignment="1" applyProtection="1">
      <alignment horizontal="center" vertical="center"/>
    </xf>
    <xf numFmtId="0" fontId="28" fillId="27" borderId="10" xfId="0" applyFont="1" applyFill="1" applyBorder="1" applyAlignment="1">
      <alignment horizontal="center" vertical="center"/>
    </xf>
    <xf numFmtId="0" fontId="31" fillId="27" borderId="10" xfId="0" applyFont="1" applyFill="1" applyBorder="1" applyAlignment="1">
      <alignment horizontal="left" vertical="center"/>
    </xf>
    <xf numFmtId="0" fontId="24" fillId="27" borderId="18" xfId="0" applyFont="1" applyFill="1" applyBorder="1" applyAlignment="1">
      <alignment vertical="center"/>
    </xf>
    <xf numFmtId="0" fontId="23" fillId="27" borderId="24" xfId="0" applyFont="1" applyFill="1" applyBorder="1" applyAlignment="1">
      <alignment vertical="center"/>
    </xf>
    <xf numFmtId="0" fontId="30" fillId="27" borderId="24" xfId="0" applyFont="1" applyFill="1" applyBorder="1" applyAlignment="1">
      <alignment horizontal="left" vertical="center"/>
    </xf>
    <xf numFmtId="0" fontId="30" fillId="27" borderId="24" xfId="0" applyFont="1" applyFill="1" applyBorder="1" applyAlignment="1">
      <alignment vertical="center"/>
    </xf>
    <xf numFmtId="0" fontId="30" fillId="27" borderId="24" xfId="0" applyFont="1" applyFill="1" applyBorder="1" applyAlignment="1">
      <alignment horizontal="center" vertical="center"/>
    </xf>
    <xf numFmtId="0" fontId="22" fillId="27" borderId="24" xfId="0" applyFont="1" applyFill="1" applyBorder="1" applyAlignment="1">
      <alignment vertical="center"/>
    </xf>
    <xf numFmtId="0" fontId="30" fillId="24" borderId="0" xfId="0" applyFont="1" applyFill="1" applyAlignment="1">
      <alignment vertical="center"/>
    </xf>
    <xf numFmtId="0" fontId="24" fillId="27" borderId="0" xfId="0" applyFont="1" applyFill="1" applyAlignment="1">
      <alignment horizontal="left" vertical="center"/>
    </xf>
    <xf numFmtId="0" fontId="0" fillId="27" borderId="0" xfId="0" applyFill="1" applyAlignment="1">
      <alignment vertical="center"/>
    </xf>
    <xf numFmtId="0" fontId="0" fillId="27" borderId="16" xfId="0" applyFill="1" applyBorder="1" applyAlignment="1">
      <alignment vertical="center"/>
    </xf>
    <xf numFmtId="0" fontId="24" fillId="0" borderId="0" xfId="0" applyFont="1" applyAlignment="1">
      <alignment vertical="center" wrapText="1"/>
    </xf>
    <xf numFmtId="0" fontId="29" fillId="27" borderId="31" xfId="0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33" fillId="27" borderId="0" xfId="44" applyFont="1" applyFill="1">
      <alignment vertical="center"/>
    </xf>
    <xf numFmtId="0" fontId="33" fillId="27" borderId="10" xfId="44" applyFont="1" applyFill="1" applyBorder="1">
      <alignment vertical="center"/>
    </xf>
    <xf numFmtId="0" fontId="29" fillId="27" borderId="61" xfId="44" applyFont="1" applyFill="1" applyBorder="1" applyAlignment="1">
      <alignment horizontal="center" vertical="center"/>
    </xf>
    <xf numFmtId="0" fontId="22" fillId="28" borderId="36" xfId="0" applyFont="1" applyFill="1" applyBorder="1" applyAlignment="1">
      <alignment vertical="center"/>
    </xf>
    <xf numFmtId="0" fontId="22" fillId="28" borderId="26" xfId="0" applyFont="1" applyFill="1" applyBorder="1" applyAlignment="1">
      <alignment vertical="center"/>
    </xf>
    <xf numFmtId="0" fontId="36" fillId="0" borderId="0" xfId="0" applyFont="1"/>
    <xf numFmtId="0" fontId="22" fillId="0" borderId="0" xfId="0" applyFont="1" applyAlignment="1">
      <alignment horizontal="right"/>
    </xf>
    <xf numFmtId="0" fontId="51" fillId="0" borderId="0" xfId="44" applyFont="1">
      <alignment vertical="center"/>
    </xf>
    <xf numFmtId="0" fontId="50" fillId="0" borderId="0" xfId="44" applyFont="1">
      <alignment vertical="center"/>
    </xf>
    <xf numFmtId="0" fontId="29" fillId="27" borderId="10" xfId="44" applyFont="1" applyFill="1" applyBorder="1">
      <alignment vertical="center"/>
    </xf>
    <xf numFmtId="0" fontId="29" fillId="27" borderId="0" xfId="44" applyFont="1" applyFill="1">
      <alignment vertical="center"/>
    </xf>
    <xf numFmtId="0" fontId="52" fillId="0" borderId="0" xfId="0" applyFont="1"/>
    <xf numFmtId="0" fontId="44" fillId="0" borderId="0" xfId="0" applyFont="1"/>
    <xf numFmtId="0" fontId="24" fillId="0" borderId="0" xfId="0" applyFont="1" applyAlignment="1">
      <alignment horizontal="right"/>
    </xf>
    <xf numFmtId="0" fontId="52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24" fillId="0" borderId="0" xfId="0" applyFont="1"/>
    <xf numFmtId="0" fontId="53" fillId="0" borderId="0" xfId="0" applyFont="1"/>
    <xf numFmtId="0" fontId="53" fillId="0" borderId="0" xfId="0" applyFont="1" applyAlignment="1">
      <alignment horizontal="center"/>
    </xf>
    <xf numFmtId="0" fontId="44" fillId="0" borderId="0" xfId="0" applyFont="1" applyAlignment="1">
      <alignment vertical="center"/>
    </xf>
    <xf numFmtId="0" fontId="29" fillId="0" borderId="0" xfId="44" applyFont="1">
      <alignment vertical="center"/>
    </xf>
    <xf numFmtId="0" fontId="55" fillId="0" borderId="0" xfId="44" applyFont="1">
      <alignment vertical="center"/>
    </xf>
    <xf numFmtId="0" fontId="29" fillId="0" borderId="0" xfId="44" applyFont="1" applyAlignment="1">
      <alignment horizontal="right" vertical="center"/>
    </xf>
    <xf numFmtId="0" fontId="29" fillId="26" borderId="36" xfId="44" applyFont="1" applyFill="1" applyBorder="1">
      <alignment vertical="center"/>
    </xf>
    <xf numFmtId="0" fontId="29" fillId="26" borderId="35" xfId="44" applyFont="1" applyFill="1" applyBorder="1">
      <alignment vertical="center"/>
    </xf>
    <xf numFmtId="0" fontId="29" fillId="26" borderId="37" xfId="44" applyFont="1" applyFill="1" applyBorder="1" applyAlignment="1">
      <alignment horizontal="left" vertical="center"/>
    </xf>
    <xf numFmtId="0" fontId="29" fillId="27" borderId="16" xfId="44" applyFont="1" applyFill="1" applyBorder="1">
      <alignment vertical="center"/>
    </xf>
    <xf numFmtId="0" fontId="29" fillId="27" borderId="44" xfId="0" applyFont="1" applyFill="1" applyBorder="1" applyAlignment="1">
      <alignment vertical="center"/>
    </xf>
    <xf numFmtId="0" fontId="29" fillId="27" borderId="44" xfId="44" applyFont="1" applyFill="1" applyBorder="1">
      <alignment vertical="center"/>
    </xf>
    <xf numFmtId="0" fontId="29" fillId="27" borderId="45" xfId="44" applyFont="1" applyFill="1" applyBorder="1" applyAlignment="1">
      <alignment horizontal="left" vertical="center"/>
    </xf>
    <xf numFmtId="0" fontId="29" fillId="27" borderId="0" xfId="44" applyFont="1" applyFill="1" applyAlignment="1">
      <alignment horizontal="right" vertical="center"/>
    </xf>
    <xf numFmtId="0" fontId="29" fillId="27" borderId="0" xfId="44" applyFont="1" applyFill="1" applyAlignment="1">
      <alignment horizontal="center" vertical="center"/>
    </xf>
    <xf numFmtId="0" fontId="29" fillId="27" borderId="18" xfId="44" applyFont="1" applyFill="1" applyBorder="1">
      <alignment vertical="center"/>
    </xf>
    <xf numFmtId="0" fontId="29" fillId="27" borderId="45" xfId="44" applyFont="1" applyFill="1" applyBorder="1">
      <alignment vertical="center"/>
    </xf>
    <xf numFmtId="0" fontId="29" fillId="27" borderId="31" xfId="0" applyFont="1" applyFill="1" applyBorder="1" applyAlignment="1">
      <alignment vertical="center"/>
    </xf>
    <xf numFmtId="0" fontId="29" fillId="27" borderId="31" xfId="44" applyFont="1" applyFill="1" applyBorder="1">
      <alignment vertical="center"/>
    </xf>
    <xf numFmtId="0" fontId="29" fillId="27" borderId="32" xfId="44" applyFont="1" applyFill="1" applyBorder="1">
      <alignment vertical="center"/>
    </xf>
    <xf numFmtId="0" fontId="29" fillId="27" borderId="10" xfId="44" applyFont="1" applyFill="1" applyBorder="1" applyAlignment="1">
      <alignment horizontal="left" vertical="center"/>
    </xf>
    <xf numFmtId="0" fontId="29" fillId="27" borderId="16" xfId="44" applyFont="1" applyFill="1" applyBorder="1" applyAlignment="1">
      <alignment horizontal="left" vertical="center"/>
    </xf>
    <xf numFmtId="0" fontId="38" fillId="27" borderId="0" xfId="44" applyFont="1" applyFill="1" applyAlignment="1">
      <alignment horizontal="right" vertical="center"/>
    </xf>
    <xf numFmtId="0" fontId="23" fillId="24" borderId="0" xfId="0" applyFont="1" applyFill="1" applyAlignment="1">
      <alignment horizontal="left"/>
    </xf>
    <xf numFmtId="0" fontId="33" fillId="27" borderId="25" xfId="0" applyFont="1" applyFill="1" applyBorder="1" applyAlignment="1">
      <alignment vertical="center"/>
    </xf>
    <xf numFmtId="0" fontId="33" fillId="24" borderId="25" xfId="0" applyFont="1" applyFill="1" applyBorder="1" applyAlignment="1">
      <alignment vertical="center"/>
    </xf>
    <xf numFmtId="0" fontId="33" fillId="24" borderId="25" xfId="0" applyFont="1" applyFill="1" applyBorder="1" applyAlignment="1">
      <alignment horizontal="right" vertical="center"/>
    </xf>
    <xf numFmtId="0" fontId="33" fillId="27" borderId="29" xfId="0" applyFont="1" applyFill="1" applyBorder="1" applyAlignment="1">
      <alignment vertical="center"/>
    </xf>
    <xf numFmtId="0" fontId="24" fillId="24" borderId="13" xfId="0" applyFont="1" applyFill="1" applyBorder="1" applyAlignment="1">
      <alignment horizontal="center" vertical="center" textRotation="255" wrapText="1"/>
    </xf>
    <xf numFmtId="0" fontId="23" fillId="24" borderId="13" xfId="0" applyFont="1" applyFill="1" applyBorder="1" applyAlignment="1">
      <alignment vertical="center"/>
    </xf>
    <xf numFmtId="0" fontId="33" fillId="24" borderId="10" xfId="0" applyFont="1" applyFill="1" applyBorder="1" applyAlignment="1">
      <alignment horizontal="right" vertical="center"/>
    </xf>
    <xf numFmtId="0" fontId="33" fillId="24" borderId="10" xfId="0" applyFont="1" applyFill="1" applyBorder="1" applyAlignment="1">
      <alignment vertical="center"/>
    </xf>
    <xf numFmtId="0" fontId="56" fillId="0" borderId="0" xfId="0" applyFont="1"/>
    <xf numFmtId="0" fontId="56" fillId="0" borderId="0" xfId="0" applyFont="1" applyAlignment="1">
      <alignment vertical="center"/>
    </xf>
    <xf numFmtId="0" fontId="56" fillId="0" borderId="0" xfId="0" applyFont="1" applyAlignment="1">
      <alignment horizontal="left" vertical="center"/>
    </xf>
    <xf numFmtId="0" fontId="56" fillId="0" borderId="0" xfId="0" applyFont="1" applyAlignment="1">
      <alignment vertical="center" wrapText="1"/>
    </xf>
    <xf numFmtId="0" fontId="56" fillId="27" borderId="36" xfId="0" applyFont="1" applyFill="1" applyBorder="1" applyAlignment="1">
      <alignment horizontal="left" vertical="top"/>
    </xf>
    <xf numFmtId="0" fontId="56" fillId="0" borderId="0" xfId="0" applyFont="1" applyAlignment="1">
      <alignment vertical="top"/>
    </xf>
    <xf numFmtId="0" fontId="56" fillId="0" borderId="15" xfId="0" applyFont="1" applyBorder="1" applyAlignment="1">
      <alignment vertical="center"/>
    </xf>
    <xf numFmtId="0" fontId="44" fillId="30" borderId="41" xfId="0" applyFont="1" applyFill="1" applyBorder="1"/>
    <xf numFmtId="0" fontId="44" fillId="30" borderId="31" xfId="0" applyFont="1" applyFill="1" applyBorder="1"/>
    <xf numFmtId="0" fontId="24" fillId="30" borderId="65" xfId="0" applyFont="1" applyFill="1" applyBorder="1" applyAlignment="1">
      <alignment horizontal="right"/>
    </xf>
    <xf numFmtId="0" fontId="56" fillId="30" borderId="41" xfId="0" applyFont="1" applyFill="1" applyBorder="1"/>
    <xf numFmtId="0" fontId="56" fillId="30" borderId="31" xfId="0" applyFont="1" applyFill="1" applyBorder="1"/>
    <xf numFmtId="14" fontId="56" fillId="30" borderId="40" xfId="0" applyNumberFormat="1" applyFont="1" applyFill="1" applyBorder="1" applyAlignment="1">
      <alignment horizontal="right"/>
    </xf>
    <xf numFmtId="0" fontId="29" fillId="27" borderId="24" xfId="0" applyFont="1" applyFill="1" applyBorder="1" applyAlignment="1">
      <alignment vertical="center"/>
    </xf>
    <xf numFmtId="0" fontId="29" fillId="27" borderId="24" xfId="44" applyFont="1" applyFill="1" applyBorder="1">
      <alignment vertical="center"/>
    </xf>
    <xf numFmtId="0" fontId="29" fillId="27" borderId="27" xfId="44" applyFont="1" applyFill="1" applyBorder="1">
      <alignment vertical="center"/>
    </xf>
    <xf numFmtId="0" fontId="29" fillId="27" borderId="31" xfId="0" applyFont="1" applyFill="1" applyBorder="1" applyAlignment="1">
      <alignment horizontal="left" vertical="center"/>
    </xf>
    <xf numFmtId="0" fontId="29" fillId="27" borderId="44" xfId="0" applyFont="1" applyFill="1" applyBorder="1" applyAlignment="1">
      <alignment horizontal="right" vertical="center"/>
    </xf>
    <xf numFmtId="0" fontId="29" fillId="27" borderId="70" xfId="44" applyFont="1" applyFill="1" applyBorder="1" applyAlignment="1">
      <alignment horizontal="center" vertical="center"/>
    </xf>
    <xf numFmtId="0" fontId="29" fillId="27" borderId="71" xfId="44" applyFont="1" applyFill="1" applyBorder="1" applyAlignment="1">
      <alignment horizontal="center" vertical="center"/>
    </xf>
    <xf numFmtId="0" fontId="29" fillId="27" borderId="44" xfId="44" applyFont="1" applyFill="1" applyBorder="1" applyAlignment="1">
      <alignment horizontal="center" vertical="center"/>
    </xf>
    <xf numFmtId="0" fontId="33" fillId="27" borderId="44" xfId="44" applyFont="1" applyFill="1" applyBorder="1">
      <alignment vertical="center"/>
    </xf>
    <xf numFmtId="0" fontId="29" fillId="27" borderId="44" xfId="0" applyFont="1" applyFill="1" applyBorder="1" applyAlignment="1">
      <alignment horizontal="left" vertical="center"/>
    </xf>
    <xf numFmtId="0" fontId="29" fillId="27" borderId="13" xfId="44" applyFont="1" applyFill="1" applyBorder="1">
      <alignment vertical="center"/>
    </xf>
    <xf numFmtId="0" fontId="29" fillId="27" borderId="12" xfId="44" applyFont="1" applyFill="1" applyBorder="1">
      <alignment vertical="center"/>
    </xf>
    <xf numFmtId="0" fontId="29" fillId="27" borderId="21" xfId="0" applyFont="1" applyFill="1" applyBorder="1" applyAlignment="1">
      <alignment horizontal="left" vertical="center"/>
    </xf>
    <xf numFmtId="0" fontId="29" fillId="27" borderId="24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vertical="center"/>
    </xf>
    <xf numFmtId="0" fontId="30" fillId="24" borderId="13" xfId="0" applyFont="1" applyFill="1" applyBorder="1" applyAlignment="1">
      <alignment vertical="center"/>
    </xf>
    <xf numFmtId="0" fontId="31" fillId="27" borderId="0" xfId="44" applyFont="1" applyFill="1">
      <alignment vertical="center"/>
    </xf>
    <xf numFmtId="0" fontId="61" fillId="27" borderId="0" xfId="44" applyFont="1" applyFill="1">
      <alignment vertical="center"/>
    </xf>
    <xf numFmtId="0" fontId="31" fillId="27" borderId="16" xfId="44" applyFont="1" applyFill="1" applyBorder="1">
      <alignment vertical="center"/>
    </xf>
    <xf numFmtId="0" fontId="62" fillId="27" borderId="24" xfId="44" applyFont="1" applyFill="1" applyBorder="1">
      <alignment vertical="center"/>
    </xf>
    <xf numFmtId="0" fontId="24" fillId="27" borderId="0" xfId="44" applyFont="1" applyFill="1" applyAlignment="1">
      <alignment horizontal="left" vertical="center"/>
    </xf>
    <xf numFmtId="0" fontId="24" fillId="27" borderId="0" xfId="44" applyFont="1" applyFill="1">
      <alignment vertical="center"/>
    </xf>
    <xf numFmtId="0" fontId="24" fillId="27" borderId="0" xfId="44" applyFont="1" applyFill="1" applyAlignment="1">
      <alignment horizontal="right" vertical="center"/>
    </xf>
    <xf numFmtId="0" fontId="30" fillId="27" borderId="0" xfId="44" applyFont="1" applyFill="1" applyAlignment="1">
      <alignment horizontal="right" vertical="center"/>
    </xf>
    <xf numFmtId="0" fontId="29" fillId="27" borderId="24" xfId="0" applyFont="1" applyFill="1" applyBorder="1" applyAlignment="1">
      <alignment horizontal="right" vertical="center"/>
    </xf>
    <xf numFmtId="0" fontId="29" fillId="27" borderId="10" xfId="44" applyFont="1" applyFill="1" applyBorder="1" applyAlignment="1">
      <alignment horizontal="right" vertical="center"/>
    </xf>
    <xf numFmtId="0" fontId="33" fillId="27" borderId="50" xfId="0" applyFont="1" applyFill="1" applyBorder="1" applyAlignment="1">
      <alignment vertical="top"/>
    </xf>
    <xf numFmtId="0" fontId="33" fillId="27" borderId="44" xfId="0" applyFont="1" applyFill="1" applyBorder="1" applyAlignment="1">
      <alignment vertical="top"/>
    </xf>
    <xf numFmtId="0" fontId="29" fillId="27" borderId="0" xfId="0" applyFont="1" applyFill="1" applyAlignment="1">
      <alignment vertical="center"/>
    </xf>
    <xf numFmtId="0" fontId="29" fillId="27" borderId="31" xfId="0" applyFont="1" applyFill="1" applyBorder="1" applyAlignment="1">
      <alignment horizontal="right" vertical="center"/>
    </xf>
    <xf numFmtId="0" fontId="29" fillId="27" borderId="46" xfId="0" applyFont="1" applyFill="1" applyBorder="1" applyAlignment="1">
      <alignment vertical="center"/>
    </xf>
    <xf numFmtId="0" fontId="33" fillId="27" borderId="44" xfId="0" applyFont="1" applyFill="1" applyBorder="1" applyAlignment="1">
      <alignment vertical="center"/>
    </xf>
    <xf numFmtId="0" fontId="24" fillId="24" borderId="20" xfId="0" applyFont="1" applyFill="1" applyBorder="1" applyAlignment="1">
      <alignment horizontal="left" vertical="center"/>
    </xf>
    <xf numFmtId="0" fontId="64" fillId="27" borderId="44" xfId="44" applyFont="1" applyFill="1" applyBorder="1" applyAlignment="1">
      <alignment vertical="top"/>
    </xf>
    <xf numFmtId="0" fontId="65" fillId="0" borderId="0" xfId="0" applyFont="1"/>
    <xf numFmtId="0" fontId="65" fillId="30" borderId="41" xfId="0" applyFont="1" applyFill="1" applyBorder="1"/>
    <xf numFmtId="0" fontId="65" fillId="30" borderId="31" xfId="0" applyFont="1" applyFill="1" applyBorder="1"/>
    <xf numFmtId="14" fontId="65" fillId="30" borderId="31" xfId="0" applyNumberFormat="1" applyFont="1" applyFill="1" applyBorder="1" applyAlignment="1">
      <alignment horizontal="right"/>
    </xf>
    <xf numFmtId="14" fontId="65" fillId="30" borderId="40" xfId="0" applyNumberFormat="1" applyFont="1" applyFill="1" applyBorder="1" applyAlignment="1">
      <alignment horizontal="right"/>
    </xf>
    <xf numFmtId="0" fontId="65" fillId="0" borderId="0" xfId="0" applyFont="1" applyAlignment="1">
      <alignment vertical="center"/>
    </xf>
    <xf numFmtId="0" fontId="65" fillId="30" borderId="65" xfId="0" applyFont="1" applyFill="1" applyBorder="1" applyAlignment="1">
      <alignment vertical="center"/>
    </xf>
    <xf numFmtId="0" fontId="65" fillId="0" borderId="0" xfId="0" applyFont="1" applyAlignment="1">
      <alignment horizontal="left" vertical="center"/>
    </xf>
    <xf numFmtId="0" fontId="65" fillId="0" borderId="0" xfId="0" applyFont="1" applyAlignment="1">
      <alignment vertical="center" wrapText="1"/>
    </xf>
    <xf numFmtId="0" fontId="65" fillId="27" borderId="36" xfId="0" applyFont="1" applyFill="1" applyBorder="1" applyAlignment="1">
      <alignment horizontal="left" vertical="top"/>
    </xf>
    <xf numFmtId="0" fontId="65" fillId="0" borderId="0" xfId="0" applyFont="1" applyAlignment="1">
      <alignment vertical="top"/>
    </xf>
    <xf numFmtId="0" fontId="65" fillId="27" borderId="34" xfId="0" applyFont="1" applyFill="1" applyBorder="1" applyAlignment="1">
      <alignment horizontal="center" vertical="center"/>
    </xf>
    <xf numFmtId="49" fontId="65" fillId="27" borderId="73" xfId="0" applyNumberFormat="1" applyFont="1" applyFill="1" applyBorder="1" applyAlignment="1">
      <alignment horizontal="center" vertical="center"/>
    </xf>
    <xf numFmtId="14" fontId="65" fillId="27" borderId="38" xfId="0" applyNumberFormat="1" applyFont="1" applyFill="1" applyBorder="1" applyAlignment="1">
      <alignment horizontal="center" vertical="center"/>
    </xf>
    <xf numFmtId="14" fontId="65" fillId="27" borderId="30" xfId="0" applyNumberFormat="1" applyFont="1" applyFill="1" applyBorder="1" applyAlignment="1">
      <alignment horizontal="center" vertical="center" shrinkToFit="1"/>
    </xf>
    <xf numFmtId="176" fontId="65" fillId="27" borderId="38" xfId="0" applyNumberFormat="1" applyFont="1" applyFill="1" applyBorder="1" applyAlignment="1">
      <alignment horizontal="center" vertical="center"/>
    </xf>
    <xf numFmtId="0" fontId="65" fillId="27" borderId="30" xfId="0" applyFont="1" applyFill="1" applyBorder="1" applyAlignment="1">
      <alignment horizontal="center" vertical="center"/>
    </xf>
    <xf numFmtId="49" fontId="65" fillId="27" borderId="38" xfId="0" applyNumberFormat="1" applyFont="1" applyFill="1" applyBorder="1" applyAlignment="1">
      <alignment horizontal="left" vertical="center"/>
    </xf>
    <xf numFmtId="0" fontId="65" fillId="0" borderId="20" xfId="0" applyFont="1" applyBorder="1" applyAlignment="1">
      <alignment horizontal="center" vertical="center"/>
    </xf>
    <xf numFmtId="0" fontId="65" fillId="0" borderId="20" xfId="0" applyFont="1" applyBorder="1" applyAlignment="1">
      <alignment horizontal="center" vertical="center" shrinkToFit="1"/>
    </xf>
    <xf numFmtId="0" fontId="65" fillId="0" borderId="74" xfId="0" applyFont="1" applyBorder="1" applyAlignment="1">
      <alignment horizontal="center" vertical="center" shrinkToFit="1"/>
    </xf>
    <xf numFmtId="0" fontId="65" fillId="0" borderId="30" xfId="0" applyFont="1" applyBorder="1" applyAlignment="1">
      <alignment horizontal="center" vertical="center" shrinkToFit="1"/>
    </xf>
    <xf numFmtId="49" fontId="65" fillId="0" borderId="30" xfId="0" applyNumberFormat="1" applyFont="1" applyBorder="1" applyAlignment="1">
      <alignment horizontal="left" vertical="center"/>
    </xf>
    <xf numFmtId="0" fontId="65" fillId="0" borderId="34" xfId="0" applyFont="1" applyBorder="1" applyAlignment="1">
      <alignment horizontal="center" vertical="center"/>
    </xf>
    <xf numFmtId="0" fontId="65" fillId="0" borderId="57" xfId="0" applyFont="1" applyBorder="1" applyAlignment="1">
      <alignment horizontal="center" vertical="center" shrinkToFit="1"/>
    </xf>
    <xf numFmtId="49" fontId="65" fillId="0" borderId="57" xfId="0" applyNumberFormat="1" applyFont="1" applyBorder="1" applyAlignment="1">
      <alignment horizontal="left" vertical="center"/>
    </xf>
    <xf numFmtId="0" fontId="65" fillId="0" borderId="15" xfId="0" applyFont="1" applyBorder="1" applyAlignment="1">
      <alignment vertical="center"/>
    </xf>
    <xf numFmtId="0" fontId="65" fillId="0" borderId="19" xfId="0" applyFont="1" applyBorder="1" applyAlignment="1">
      <alignment horizontal="center" vertical="center"/>
    </xf>
    <xf numFmtId="0" fontId="65" fillId="0" borderId="75" xfId="0" applyFont="1" applyBorder="1" applyAlignment="1">
      <alignment horizontal="center" vertical="center" shrinkToFit="1"/>
    </xf>
    <xf numFmtId="0" fontId="65" fillId="0" borderId="43" xfId="0" applyFont="1" applyBorder="1" applyAlignment="1">
      <alignment horizontal="center" vertical="center" shrinkToFit="1"/>
    </xf>
    <xf numFmtId="49" fontId="65" fillId="0" borderId="43" xfId="0" applyNumberFormat="1" applyFont="1" applyBorder="1" applyAlignment="1">
      <alignment horizontal="left" vertical="center"/>
    </xf>
    <xf numFmtId="49" fontId="65" fillId="0" borderId="0" xfId="0" applyNumberFormat="1" applyFont="1" applyAlignment="1">
      <alignment vertical="center"/>
    </xf>
    <xf numFmtId="14" fontId="65" fillId="0" borderId="0" xfId="0" applyNumberFormat="1" applyFont="1" applyAlignment="1">
      <alignment vertical="center"/>
    </xf>
    <xf numFmtId="49" fontId="65" fillId="0" borderId="0" xfId="0" applyNumberFormat="1" applyFont="1" applyAlignment="1">
      <alignment horizontal="center" vertical="center"/>
    </xf>
    <xf numFmtId="14" fontId="57" fillId="27" borderId="38" xfId="0" applyNumberFormat="1" applyFont="1" applyFill="1" applyBorder="1" applyAlignment="1">
      <alignment horizontal="center" vertical="center"/>
    </xf>
    <xf numFmtId="0" fontId="57" fillId="27" borderId="17" xfId="0" applyFont="1" applyFill="1" applyBorder="1" applyAlignment="1">
      <alignment horizontal="center" vertical="center" wrapText="1"/>
    </xf>
    <xf numFmtId="0" fontId="58" fillId="27" borderId="26" xfId="0" applyFont="1" applyFill="1" applyBorder="1" applyAlignment="1">
      <alignment horizontal="center" vertical="center" wrapText="1"/>
    </xf>
    <xf numFmtId="0" fontId="70" fillId="27" borderId="72" xfId="0" applyFont="1" applyFill="1" applyBorder="1" applyAlignment="1">
      <alignment horizontal="center" vertical="center" wrapText="1"/>
    </xf>
    <xf numFmtId="0" fontId="70" fillId="27" borderId="17" xfId="0" applyFont="1" applyFill="1" applyBorder="1" applyAlignment="1">
      <alignment horizontal="center" vertical="center" wrapText="1"/>
    </xf>
    <xf numFmtId="0" fontId="70" fillId="27" borderId="42" xfId="0" applyFont="1" applyFill="1" applyBorder="1" applyAlignment="1">
      <alignment horizontal="center" vertical="center" wrapText="1"/>
    </xf>
    <xf numFmtId="0" fontId="65" fillId="0" borderId="74" xfId="0" applyFont="1" applyBorder="1" applyAlignment="1">
      <alignment vertical="center" shrinkToFit="1"/>
    </xf>
    <xf numFmtId="0" fontId="65" fillId="0" borderId="77" xfId="0" applyFont="1" applyBorder="1" applyAlignment="1">
      <alignment vertical="center" shrinkToFit="1"/>
    </xf>
    <xf numFmtId="0" fontId="65" fillId="0" borderId="75" xfId="0" applyFont="1" applyBorder="1" applyAlignment="1">
      <alignment vertical="center" shrinkToFit="1"/>
    </xf>
    <xf numFmtId="14" fontId="65" fillId="0" borderId="30" xfId="0" applyNumberFormat="1" applyFont="1" applyBorder="1" applyAlignment="1">
      <alignment horizontal="center" vertical="center" shrinkToFit="1"/>
    </xf>
    <xf numFmtId="14" fontId="65" fillId="0" borderId="57" xfId="0" applyNumberFormat="1" applyFont="1" applyBorder="1" applyAlignment="1">
      <alignment horizontal="center" vertical="center" shrinkToFit="1"/>
    </xf>
    <xf numFmtId="14" fontId="65" fillId="0" borderId="43" xfId="0" applyNumberFormat="1" applyFont="1" applyBorder="1" applyAlignment="1">
      <alignment horizontal="center" vertical="center" shrinkToFit="1"/>
    </xf>
    <xf numFmtId="0" fontId="59" fillId="0" borderId="30" xfId="0" applyFont="1" applyBorder="1" applyAlignment="1">
      <alignment horizontal="center" vertical="center" shrinkToFit="1"/>
    </xf>
    <xf numFmtId="0" fontId="24" fillId="24" borderId="33" xfId="0" applyFont="1" applyFill="1" applyBorder="1" applyAlignment="1">
      <alignment horizontal="left" vertical="center"/>
    </xf>
    <xf numFmtId="0" fontId="24" fillId="24" borderId="31" xfId="0" applyFont="1" applyFill="1" applyBorder="1" applyAlignment="1">
      <alignment horizontal="left" vertical="center"/>
    </xf>
    <xf numFmtId="0" fontId="24" fillId="24" borderId="32" xfId="0" applyFont="1" applyFill="1" applyBorder="1" applyAlignment="1">
      <alignment horizontal="left" vertical="center"/>
    </xf>
    <xf numFmtId="0" fontId="24" fillId="26" borderId="20" xfId="0" applyFont="1" applyFill="1" applyBorder="1" applyAlignment="1">
      <alignment horizontal="center" vertical="center"/>
    </xf>
    <xf numFmtId="0" fontId="24" fillId="26" borderId="24" xfId="0" applyFont="1" applyFill="1" applyBorder="1" applyAlignment="1">
      <alignment horizontal="center" vertical="center"/>
    </xf>
    <xf numFmtId="0" fontId="24" fillId="26" borderId="39" xfId="0" applyFont="1" applyFill="1" applyBorder="1" applyAlignment="1">
      <alignment horizontal="center" vertical="center"/>
    </xf>
    <xf numFmtId="0" fontId="24" fillId="24" borderId="20" xfId="0" applyFont="1" applyFill="1" applyBorder="1" applyAlignment="1">
      <alignment horizontal="left" vertical="center"/>
    </xf>
    <xf numFmtId="0" fontId="24" fillId="24" borderId="24" xfId="0" applyFont="1" applyFill="1" applyBorder="1" applyAlignment="1">
      <alignment horizontal="left" vertical="center"/>
    </xf>
    <xf numFmtId="0" fontId="24" fillId="24" borderId="27" xfId="0" applyFont="1" applyFill="1" applyBorder="1" applyAlignment="1">
      <alignment horizontal="left" vertical="center"/>
    </xf>
    <xf numFmtId="0" fontId="24" fillId="24" borderId="25" xfId="0" applyFont="1" applyFill="1" applyBorder="1" applyAlignment="1">
      <alignment horizontal="left" vertical="center"/>
    </xf>
    <xf numFmtId="0" fontId="24" fillId="24" borderId="29" xfId="0" applyFont="1" applyFill="1" applyBorder="1" applyAlignment="1">
      <alignment horizontal="left" vertical="center"/>
    </xf>
    <xf numFmtId="0" fontId="33" fillId="24" borderId="10" xfId="0" applyFont="1" applyFill="1" applyBorder="1" applyAlignment="1">
      <alignment horizontal="center" vertical="center"/>
    </xf>
    <xf numFmtId="0" fontId="24" fillId="24" borderId="11" xfId="0" applyFont="1" applyFill="1" applyBorder="1" applyAlignment="1">
      <alignment horizontal="left" vertical="top"/>
    </xf>
    <xf numFmtId="0" fontId="24" fillId="24" borderId="13" xfId="0" applyFont="1" applyFill="1" applyBorder="1" applyAlignment="1">
      <alignment horizontal="left" vertical="top"/>
    </xf>
    <xf numFmtId="0" fontId="24" fillId="24" borderId="12" xfId="0" applyFont="1" applyFill="1" applyBorder="1" applyAlignment="1">
      <alignment horizontal="left" vertical="top"/>
    </xf>
    <xf numFmtId="0" fontId="24" fillId="24" borderId="15" xfId="0" applyFont="1" applyFill="1" applyBorder="1" applyAlignment="1">
      <alignment horizontal="left" vertical="top"/>
    </xf>
    <xf numFmtId="0" fontId="24" fillId="24" borderId="0" xfId="0" applyFont="1" applyFill="1" applyAlignment="1">
      <alignment horizontal="left" vertical="top"/>
    </xf>
    <xf numFmtId="0" fontId="24" fillId="24" borderId="16" xfId="0" applyFont="1" applyFill="1" applyBorder="1" applyAlignment="1">
      <alignment horizontal="left" vertical="top"/>
    </xf>
    <xf numFmtId="0" fontId="24" fillId="24" borderId="17" xfId="0" applyFont="1" applyFill="1" applyBorder="1" applyAlignment="1">
      <alignment horizontal="left" vertical="top"/>
    </xf>
    <xf numFmtId="0" fontId="24" fillId="24" borderId="10" xfId="0" applyFont="1" applyFill="1" applyBorder="1" applyAlignment="1">
      <alignment horizontal="left" vertical="top"/>
    </xf>
    <xf numFmtId="0" fontId="24" fillId="24" borderId="18" xfId="0" applyFont="1" applyFill="1" applyBorder="1" applyAlignment="1">
      <alignment horizontal="left" vertical="top"/>
    </xf>
    <xf numFmtId="0" fontId="28" fillId="24" borderId="24" xfId="0" applyFont="1" applyFill="1" applyBorder="1" applyAlignment="1">
      <alignment horizontal="center" vertical="center"/>
    </xf>
    <xf numFmtId="0" fontId="24" fillId="24" borderId="41" xfId="0" applyFont="1" applyFill="1" applyBorder="1" applyAlignment="1">
      <alignment horizontal="left" vertical="center"/>
    </xf>
    <xf numFmtId="0" fontId="24" fillId="24" borderId="46" xfId="0" applyFont="1" applyFill="1" applyBorder="1" applyAlignment="1">
      <alignment horizontal="left" vertical="center"/>
    </xf>
    <xf numFmtId="0" fontId="24" fillId="24" borderId="0" xfId="0" applyFont="1" applyFill="1" applyAlignment="1">
      <alignment horizontal="left" vertical="center"/>
    </xf>
    <xf numFmtId="0" fontId="24" fillId="24" borderId="16" xfId="0" applyFont="1" applyFill="1" applyBorder="1" applyAlignment="1">
      <alignment horizontal="left" vertical="center"/>
    </xf>
    <xf numFmtId="0" fontId="24" fillId="24" borderId="49" xfId="0" applyFont="1" applyFill="1" applyBorder="1" applyAlignment="1">
      <alignment horizontal="left" vertical="center"/>
    </xf>
    <xf numFmtId="0" fontId="24" fillId="24" borderId="10" xfId="0" applyFont="1" applyFill="1" applyBorder="1" applyAlignment="1">
      <alignment horizontal="left" vertical="center"/>
    </xf>
    <xf numFmtId="0" fontId="24" fillId="24" borderId="18" xfId="0" applyFont="1" applyFill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29" fillId="27" borderId="41" xfId="0" applyFont="1" applyFill="1" applyBorder="1" applyAlignment="1">
      <alignment horizontal="center" vertical="center" wrapText="1"/>
    </xf>
    <xf numFmtId="0" fontId="29" fillId="27" borderId="31" xfId="0" applyFont="1" applyFill="1" applyBorder="1" applyAlignment="1">
      <alignment horizontal="center" vertical="center"/>
    </xf>
    <xf numFmtId="0" fontId="29" fillId="27" borderId="40" xfId="0" applyFont="1" applyFill="1" applyBorder="1" applyAlignment="1">
      <alignment horizontal="center" vertical="center"/>
    </xf>
    <xf numFmtId="0" fontId="29" fillId="27" borderId="46" xfId="0" applyFont="1" applyFill="1" applyBorder="1" applyAlignment="1">
      <alignment horizontal="center" vertical="center" wrapText="1"/>
    </xf>
    <xf numFmtId="0" fontId="29" fillId="27" borderId="0" xfId="0" applyFont="1" applyFill="1" applyAlignment="1">
      <alignment horizontal="center" vertical="center"/>
    </xf>
    <xf numFmtId="0" fontId="29" fillId="27" borderId="48" xfId="0" applyFont="1" applyFill="1" applyBorder="1" applyAlignment="1">
      <alignment horizontal="center" vertical="center"/>
    </xf>
    <xf numFmtId="0" fontId="29" fillId="27" borderId="49" xfId="0" applyFont="1" applyFill="1" applyBorder="1" applyAlignment="1">
      <alignment horizontal="center" vertical="center"/>
    </xf>
    <xf numFmtId="0" fontId="29" fillId="27" borderId="10" xfId="0" applyFont="1" applyFill="1" applyBorder="1" applyAlignment="1">
      <alignment horizontal="center" vertical="center"/>
    </xf>
    <xf numFmtId="0" fontId="29" fillId="27" borderId="47" xfId="0" applyFont="1" applyFill="1" applyBorder="1" applyAlignment="1">
      <alignment horizontal="center" vertical="center"/>
    </xf>
    <xf numFmtId="0" fontId="24" fillId="24" borderId="28" xfId="0" applyFont="1" applyFill="1" applyBorder="1" applyAlignment="1">
      <alignment horizontal="left" vertical="center"/>
    </xf>
    <xf numFmtId="0" fontId="24" fillId="24" borderId="22" xfId="0" applyFont="1" applyFill="1" applyBorder="1" applyAlignment="1">
      <alignment horizontal="left" vertical="center"/>
    </xf>
    <xf numFmtId="0" fontId="24" fillId="24" borderId="23" xfId="0" applyFont="1" applyFill="1" applyBorder="1" applyAlignment="1">
      <alignment horizontal="left" vertical="center"/>
    </xf>
    <xf numFmtId="0" fontId="24" fillId="27" borderId="20" xfId="0" applyFont="1" applyFill="1" applyBorder="1" applyAlignment="1">
      <alignment horizontal="center" vertical="center"/>
    </xf>
    <xf numFmtId="0" fontId="24" fillId="27" borderId="24" xfId="0" applyFont="1" applyFill="1" applyBorder="1" applyAlignment="1">
      <alignment horizontal="center" vertical="center"/>
    </xf>
    <xf numFmtId="0" fontId="24" fillId="27" borderId="27" xfId="0" applyFont="1" applyFill="1" applyBorder="1" applyAlignment="1">
      <alignment horizontal="center" vertical="center"/>
    </xf>
    <xf numFmtId="0" fontId="35" fillId="26" borderId="21" xfId="0" applyFont="1" applyFill="1" applyBorder="1" applyAlignment="1">
      <alignment horizontal="left"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39" xfId="0" applyFont="1" applyFill="1" applyBorder="1" applyAlignment="1">
      <alignment horizontal="left" vertical="center"/>
    </xf>
    <xf numFmtId="0" fontId="24" fillId="27" borderId="28" xfId="0" applyFont="1" applyFill="1" applyBorder="1" applyAlignment="1">
      <alignment horizontal="center" vertical="center"/>
    </xf>
    <xf numFmtId="0" fontId="24" fillId="27" borderId="22" xfId="0" applyFont="1" applyFill="1" applyBorder="1" applyAlignment="1">
      <alignment horizontal="center" vertical="center"/>
    </xf>
    <xf numFmtId="0" fontId="24" fillId="27" borderId="23" xfId="0" applyFont="1" applyFill="1" applyBorder="1" applyAlignment="1">
      <alignment horizontal="center" vertical="center"/>
    </xf>
    <xf numFmtId="0" fontId="25" fillId="24" borderId="10" xfId="0" applyFont="1" applyFill="1" applyBorder="1" applyAlignment="1">
      <alignment horizontal="center" vertical="center"/>
    </xf>
    <xf numFmtId="0" fontId="23" fillId="27" borderId="33" xfId="0" applyFont="1" applyFill="1" applyBorder="1" applyAlignment="1">
      <alignment horizontal="center" vertical="center" wrapText="1"/>
    </xf>
    <xf numFmtId="0" fontId="23" fillId="27" borderId="31" xfId="0" applyFont="1" applyFill="1" applyBorder="1" applyAlignment="1">
      <alignment horizontal="center" vertical="center"/>
    </xf>
    <xf numFmtId="0" fontId="23" fillId="27" borderId="32" xfId="0" applyFont="1" applyFill="1" applyBorder="1" applyAlignment="1">
      <alignment horizontal="center" vertical="center"/>
    </xf>
    <xf numFmtId="0" fontId="23" fillId="27" borderId="17" xfId="0" applyFont="1" applyFill="1" applyBorder="1" applyAlignment="1">
      <alignment horizontal="center" vertical="center"/>
    </xf>
    <xf numFmtId="0" fontId="23" fillId="27" borderId="10" xfId="0" applyFont="1" applyFill="1" applyBorder="1" applyAlignment="1">
      <alignment horizontal="center" vertical="center"/>
    </xf>
    <xf numFmtId="0" fontId="23" fillId="27" borderId="18" xfId="0" applyFont="1" applyFill="1" applyBorder="1" applyAlignment="1">
      <alignment horizontal="center" vertical="center"/>
    </xf>
    <xf numFmtId="0" fontId="23" fillId="27" borderId="21" xfId="0" applyFont="1" applyFill="1" applyBorder="1" applyAlignment="1">
      <alignment horizontal="left" vertical="center"/>
    </xf>
    <xf numFmtId="0" fontId="23" fillId="27" borderId="24" xfId="0" applyFont="1" applyFill="1" applyBorder="1" applyAlignment="1">
      <alignment horizontal="left" vertical="center"/>
    </xf>
    <xf numFmtId="0" fontId="23" fillId="27" borderId="27" xfId="0" applyFont="1" applyFill="1" applyBorder="1" applyAlignment="1">
      <alignment horizontal="left" vertical="center"/>
    </xf>
    <xf numFmtId="0" fontId="33" fillId="27" borderId="19" xfId="0" applyFont="1" applyFill="1" applyBorder="1" applyAlignment="1">
      <alignment horizontal="center" vertical="center"/>
    </xf>
    <xf numFmtId="0" fontId="33" fillId="27" borderId="25" xfId="0" applyFont="1" applyFill="1" applyBorder="1" applyAlignment="1">
      <alignment horizontal="center" vertical="center"/>
    </xf>
    <xf numFmtId="0" fontId="24" fillId="26" borderId="28" xfId="0" applyFont="1" applyFill="1" applyBorder="1" applyAlignment="1">
      <alignment horizontal="center" vertical="center"/>
    </xf>
    <xf numFmtId="0" fontId="24" fillId="26" borderId="22" xfId="0" applyFont="1" applyFill="1" applyBorder="1" applyAlignment="1">
      <alignment horizontal="center" vertical="center"/>
    </xf>
    <xf numFmtId="0" fontId="24" fillId="26" borderId="64" xfId="0" applyFont="1" applyFill="1" applyBorder="1" applyAlignment="1">
      <alignment horizontal="center" vertical="center"/>
    </xf>
    <xf numFmtId="0" fontId="22" fillId="27" borderId="11" xfId="0" applyFont="1" applyFill="1" applyBorder="1" applyAlignment="1">
      <alignment horizontal="center" vertical="center" wrapText="1"/>
    </xf>
    <xf numFmtId="0" fontId="22" fillId="27" borderId="12" xfId="0" applyFont="1" applyFill="1" applyBorder="1" applyAlignment="1">
      <alignment horizontal="center" vertical="center" wrapText="1"/>
    </xf>
    <xf numFmtId="0" fontId="22" fillId="27" borderId="15" xfId="0" applyFont="1" applyFill="1" applyBorder="1" applyAlignment="1">
      <alignment horizontal="center" vertical="center" wrapText="1"/>
    </xf>
    <xf numFmtId="0" fontId="22" fillId="27" borderId="16" xfId="0" applyFont="1" applyFill="1" applyBorder="1" applyAlignment="1">
      <alignment horizontal="center" vertical="center" wrapText="1"/>
    </xf>
    <xf numFmtId="0" fontId="22" fillId="27" borderId="17" xfId="0" applyFont="1" applyFill="1" applyBorder="1" applyAlignment="1">
      <alignment horizontal="center" vertical="center" wrapText="1"/>
    </xf>
    <xf numFmtId="0" fontId="22" fillId="27" borderId="18" xfId="0" applyFont="1" applyFill="1" applyBorder="1" applyAlignment="1">
      <alignment horizontal="center" vertical="center" wrapText="1"/>
    </xf>
    <xf numFmtId="0" fontId="24" fillId="27" borderId="49" xfId="0" applyFont="1" applyFill="1" applyBorder="1" applyAlignment="1">
      <alignment horizontal="center" vertical="center"/>
    </xf>
    <xf numFmtId="0" fontId="24" fillId="27" borderId="10" xfId="0" applyFont="1" applyFill="1" applyBorder="1" applyAlignment="1">
      <alignment horizontal="center" vertical="center"/>
    </xf>
    <xf numFmtId="0" fontId="24" fillId="27" borderId="54" xfId="0" applyFont="1" applyFill="1" applyBorder="1" applyAlignment="1">
      <alignment horizontal="center" vertical="center"/>
    </xf>
    <xf numFmtId="0" fontId="24" fillId="27" borderId="11" xfId="0" applyFont="1" applyFill="1" applyBorder="1" applyAlignment="1">
      <alignment horizontal="center" vertical="center"/>
    </xf>
    <xf numFmtId="0" fontId="24" fillId="27" borderId="13" xfId="0" applyFont="1" applyFill="1" applyBorder="1" applyAlignment="1">
      <alignment horizontal="center" vertical="center"/>
    </xf>
    <xf numFmtId="0" fontId="24" fillId="27" borderId="12" xfId="0" applyFont="1" applyFill="1" applyBorder="1" applyAlignment="1">
      <alignment horizontal="center" vertical="center"/>
    </xf>
    <xf numFmtId="0" fontId="24" fillId="27" borderId="34" xfId="0" applyFont="1" applyFill="1" applyBorder="1" applyAlignment="1">
      <alignment horizontal="center" vertical="center"/>
    </xf>
    <xf numFmtId="0" fontId="24" fillId="27" borderId="44" xfId="0" applyFont="1" applyFill="1" applyBorder="1" applyAlignment="1">
      <alignment horizontal="center" vertical="center"/>
    </xf>
    <xf numFmtId="0" fontId="24" fillId="27" borderId="45" xfId="0" applyFont="1" applyFill="1" applyBorder="1" applyAlignment="1">
      <alignment horizontal="center" vertical="center"/>
    </xf>
    <xf numFmtId="0" fontId="24" fillId="27" borderId="33" xfId="0" applyFont="1" applyFill="1" applyBorder="1" applyAlignment="1">
      <alignment horizontal="center" vertical="center"/>
    </xf>
    <xf numFmtId="0" fontId="24" fillId="27" borderId="31" xfId="0" applyFont="1" applyFill="1" applyBorder="1" applyAlignment="1">
      <alignment horizontal="center" vertical="center"/>
    </xf>
    <xf numFmtId="0" fontId="24" fillId="27" borderId="32" xfId="0" applyFont="1" applyFill="1" applyBorder="1" applyAlignment="1">
      <alignment horizontal="center" vertical="center"/>
    </xf>
    <xf numFmtId="14" fontId="24" fillId="24" borderId="24" xfId="0" applyNumberFormat="1" applyFont="1" applyFill="1" applyBorder="1" applyAlignment="1">
      <alignment horizontal="left" vertical="center"/>
    </xf>
    <xf numFmtId="0" fontId="24" fillId="24" borderId="39" xfId="0" applyFont="1" applyFill="1" applyBorder="1" applyAlignment="1">
      <alignment horizontal="left" vertical="center"/>
    </xf>
    <xf numFmtId="0" fontId="24" fillId="27" borderId="39" xfId="0" applyFont="1" applyFill="1" applyBorder="1" applyAlignment="1">
      <alignment horizontal="center" vertical="center"/>
    </xf>
    <xf numFmtId="0" fontId="35" fillId="27" borderId="11" xfId="0" applyFont="1" applyFill="1" applyBorder="1" applyAlignment="1">
      <alignment horizontal="center" vertical="center" wrapText="1"/>
    </xf>
    <xf numFmtId="0" fontId="35" fillId="27" borderId="13" xfId="0" applyFont="1" applyFill="1" applyBorder="1" applyAlignment="1">
      <alignment horizontal="center" vertical="center" wrapText="1"/>
    </xf>
    <xf numFmtId="0" fontId="35" fillId="27" borderId="15" xfId="0" applyFont="1" applyFill="1" applyBorder="1" applyAlignment="1">
      <alignment horizontal="center" vertical="center" wrapText="1"/>
    </xf>
    <xf numFmtId="0" fontId="35" fillId="27" borderId="0" xfId="0" applyFont="1" applyFill="1" applyAlignment="1">
      <alignment horizontal="center" vertical="center" wrapText="1"/>
    </xf>
    <xf numFmtId="0" fontId="35" fillId="27" borderId="17" xfId="0" applyFont="1" applyFill="1" applyBorder="1" applyAlignment="1">
      <alignment horizontal="center" vertical="center" wrapText="1"/>
    </xf>
    <xf numFmtId="0" fontId="35" fillId="27" borderId="10" xfId="0" applyFont="1" applyFill="1" applyBorder="1" applyAlignment="1">
      <alignment horizontal="center" vertical="center" wrapText="1"/>
    </xf>
    <xf numFmtId="0" fontId="24" fillId="27" borderId="19" xfId="0" applyFont="1" applyFill="1" applyBorder="1" applyAlignment="1">
      <alignment horizontal="center" vertical="center"/>
    </xf>
    <xf numFmtId="0" fontId="24" fillId="27" borderId="25" xfId="0" applyFont="1" applyFill="1" applyBorder="1" applyAlignment="1">
      <alignment horizontal="center" vertical="center"/>
    </xf>
    <xf numFmtId="0" fontId="24" fillId="27" borderId="29" xfId="0" applyFont="1" applyFill="1" applyBorder="1" applyAlignment="1">
      <alignment horizontal="center" vertical="center"/>
    </xf>
    <xf numFmtId="0" fontId="41" fillId="27" borderId="11" xfId="0" applyFont="1" applyFill="1" applyBorder="1" applyAlignment="1">
      <alignment horizontal="center" vertical="center" wrapText="1" shrinkToFit="1"/>
    </xf>
    <xf numFmtId="0" fontId="41" fillId="27" borderId="12" xfId="0" applyFont="1" applyFill="1" applyBorder="1" applyAlignment="1">
      <alignment horizontal="center" vertical="center" wrapText="1" shrinkToFit="1"/>
    </xf>
    <xf numFmtId="0" fontId="41" fillId="27" borderId="15" xfId="0" applyFont="1" applyFill="1" applyBorder="1" applyAlignment="1">
      <alignment horizontal="center" vertical="center" wrapText="1" shrinkToFit="1"/>
    </xf>
    <xf numFmtId="0" fontId="41" fillId="27" borderId="16" xfId="0" applyFont="1" applyFill="1" applyBorder="1" applyAlignment="1">
      <alignment horizontal="center" vertical="center" wrapText="1" shrinkToFit="1"/>
    </xf>
    <xf numFmtId="0" fontId="41" fillId="27" borderId="17" xfId="0" applyFont="1" applyFill="1" applyBorder="1" applyAlignment="1">
      <alignment horizontal="center" vertical="center" wrapText="1" shrinkToFit="1"/>
    </xf>
    <xf numFmtId="0" fontId="41" fillId="27" borderId="18" xfId="0" applyFont="1" applyFill="1" applyBorder="1" applyAlignment="1">
      <alignment horizontal="center" vertical="center" wrapText="1" shrinkToFit="1"/>
    </xf>
    <xf numFmtId="0" fontId="24" fillId="27" borderId="55" xfId="0" applyFont="1" applyFill="1" applyBorder="1" applyAlignment="1">
      <alignment horizontal="center" vertical="center"/>
    </xf>
    <xf numFmtId="0" fontId="24" fillId="27" borderId="56" xfId="0" applyFont="1" applyFill="1" applyBorder="1" applyAlignment="1">
      <alignment horizontal="center" vertical="center"/>
    </xf>
    <xf numFmtId="0" fontId="41" fillId="27" borderId="0" xfId="0" applyFont="1" applyFill="1" applyAlignment="1">
      <alignment horizontal="center" vertical="center" wrapText="1" shrinkToFit="1"/>
    </xf>
    <xf numFmtId="0" fontId="42" fillId="27" borderId="11" xfId="0" applyFont="1" applyFill="1" applyBorder="1" applyAlignment="1">
      <alignment horizontal="center" vertical="center" wrapText="1" shrinkToFit="1"/>
    </xf>
    <xf numFmtId="0" fontId="42" fillId="27" borderId="12" xfId="0" applyFont="1" applyFill="1" applyBorder="1" applyAlignment="1">
      <alignment horizontal="center" vertical="center" wrapText="1" shrinkToFit="1"/>
    </xf>
    <xf numFmtId="0" fontId="42" fillId="27" borderId="15" xfId="0" applyFont="1" applyFill="1" applyBorder="1" applyAlignment="1">
      <alignment horizontal="center" vertical="center" wrapText="1" shrinkToFit="1"/>
    </xf>
    <xf numFmtId="0" fontId="42" fillId="27" borderId="16" xfId="0" applyFont="1" applyFill="1" applyBorder="1" applyAlignment="1">
      <alignment horizontal="center" vertical="center" wrapText="1" shrinkToFit="1"/>
    </xf>
    <xf numFmtId="0" fontId="42" fillId="27" borderId="17" xfId="0" applyFont="1" applyFill="1" applyBorder="1" applyAlignment="1">
      <alignment horizontal="center" vertical="center" wrapText="1" shrinkToFit="1"/>
    </xf>
    <xf numFmtId="0" fontId="42" fillId="27" borderId="18" xfId="0" applyFont="1" applyFill="1" applyBorder="1" applyAlignment="1">
      <alignment horizontal="center" vertical="center" wrapText="1" shrinkToFit="1"/>
    </xf>
    <xf numFmtId="0" fontId="35" fillId="27" borderId="12" xfId="0" applyFont="1" applyFill="1" applyBorder="1" applyAlignment="1">
      <alignment horizontal="center" vertical="center" wrapText="1"/>
    </xf>
    <xf numFmtId="0" fontId="35" fillId="27" borderId="16" xfId="0" applyFont="1" applyFill="1" applyBorder="1" applyAlignment="1">
      <alignment horizontal="center" vertical="center" wrapText="1"/>
    </xf>
    <xf numFmtId="0" fontId="35" fillId="27" borderId="18" xfId="0" applyFont="1" applyFill="1" applyBorder="1" applyAlignment="1">
      <alignment horizontal="center" vertical="center" wrapText="1"/>
    </xf>
    <xf numFmtId="0" fontId="23" fillId="27" borderId="11" xfId="0" applyFont="1" applyFill="1" applyBorder="1" applyAlignment="1">
      <alignment horizontal="center" vertical="center" wrapText="1"/>
    </xf>
    <xf numFmtId="0" fontId="23" fillId="27" borderId="13" xfId="0" applyFont="1" applyFill="1" applyBorder="1" applyAlignment="1">
      <alignment horizontal="center" vertical="center" wrapText="1"/>
    </xf>
    <xf numFmtId="0" fontId="23" fillId="27" borderId="12" xfId="0" applyFont="1" applyFill="1" applyBorder="1" applyAlignment="1">
      <alignment horizontal="center" vertical="center" wrapText="1"/>
    </xf>
    <xf numFmtId="0" fontId="23" fillId="27" borderId="15" xfId="0" applyFont="1" applyFill="1" applyBorder="1" applyAlignment="1">
      <alignment horizontal="center" vertical="center" wrapText="1"/>
    </xf>
    <xf numFmtId="0" fontId="23" fillId="27" borderId="0" xfId="0" applyFont="1" applyFill="1" applyAlignment="1">
      <alignment horizontal="center" vertical="center" wrapText="1"/>
    </xf>
    <xf numFmtId="0" fontId="23" fillId="27" borderId="16" xfId="0" applyFont="1" applyFill="1" applyBorder="1" applyAlignment="1">
      <alignment horizontal="center" vertical="center" wrapText="1"/>
    </xf>
    <xf numFmtId="0" fontId="23" fillId="27" borderId="17" xfId="0" applyFont="1" applyFill="1" applyBorder="1" applyAlignment="1">
      <alignment horizontal="center" vertical="center" wrapText="1"/>
    </xf>
    <xf numFmtId="0" fontId="23" fillId="27" borderId="10" xfId="0" applyFont="1" applyFill="1" applyBorder="1" applyAlignment="1">
      <alignment horizontal="center" vertical="center" wrapText="1"/>
    </xf>
    <xf numFmtId="0" fontId="23" fillId="27" borderId="18" xfId="0" applyFont="1" applyFill="1" applyBorder="1" applyAlignment="1">
      <alignment horizontal="center" vertical="center" wrapText="1"/>
    </xf>
    <xf numFmtId="0" fontId="46" fillId="27" borderId="13" xfId="0" applyFont="1" applyFill="1" applyBorder="1" applyAlignment="1">
      <alignment horizontal="left" vertical="center"/>
    </xf>
    <xf numFmtId="0" fontId="48" fillId="27" borderId="13" xfId="0" applyFont="1" applyFill="1" applyBorder="1" applyAlignment="1">
      <alignment vertical="center"/>
    </xf>
    <xf numFmtId="0" fontId="48" fillId="27" borderId="12" xfId="0" applyFont="1" applyFill="1" applyBorder="1" applyAlignment="1">
      <alignment vertical="center"/>
    </xf>
    <xf numFmtId="0" fontId="29" fillId="27" borderId="10" xfId="0" applyFont="1" applyFill="1" applyBorder="1" applyAlignment="1">
      <alignment horizontal="left" vertical="center"/>
    </xf>
    <xf numFmtId="0" fontId="37" fillId="27" borderId="10" xfId="0" applyFont="1" applyFill="1" applyBorder="1" applyAlignment="1">
      <alignment vertical="center"/>
    </xf>
    <xf numFmtId="0" fontId="37" fillId="27" borderId="18" xfId="0" applyFont="1" applyFill="1" applyBorder="1" applyAlignment="1">
      <alignment vertical="center"/>
    </xf>
    <xf numFmtId="0" fontId="29" fillId="27" borderId="0" xfId="0" applyFont="1" applyFill="1" applyAlignment="1">
      <alignment horizontal="left" vertical="center"/>
    </xf>
    <xf numFmtId="0" fontId="37" fillId="27" borderId="0" xfId="0" applyFont="1" applyFill="1" applyAlignment="1">
      <alignment vertical="center"/>
    </xf>
    <xf numFmtId="0" fontId="37" fillId="27" borderId="16" xfId="0" applyFont="1" applyFill="1" applyBorder="1" applyAlignment="1">
      <alignment vertical="center"/>
    </xf>
    <xf numFmtId="0" fontId="24" fillId="26" borderId="33" xfId="0" applyFont="1" applyFill="1" applyBorder="1" applyAlignment="1">
      <alignment horizontal="center" vertical="center"/>
    </xf>
    <xf numFmtId="0" fontId="24" fillId="26" borderId="31" xfId="0" applyFont="1" applyFill="1" applyBorder="1" applyAlignment="1">
      <alignment horizontal="center" vertical="center"/>
    </xf>
    <xf numFmtId="0" fontId="24" fillId="26" borderId="40" xfId="0" applyFont="1" applyFill="1" applyBorder="1" applyAlignment="1">
      <alignment horizontal="center" vertical="center"/>
    </xf>
    <xf numFmtId="0" fontId="24" fillId="26" borderId="15" xfId="0" applyFont="1" applyFill="1" applyBorder="1" applyAlignment="1">
      <alignment horizontal="center" vertical="center"/>
    </xf>
    <xf numFmtId="0" fontId="24" fillId="26" borderId="0" xfId="0" applyFont="1" applyFill="1" applyAlignment="1">
      <alignment horizontal="center" vertical="center"/>
    </xf>
    <xf numFmtId="0" fontId="24" fillId="26" borderId="48" xfId="0" applyFont="1" applyFill="1" applyBorder="1" applyAlignment="1">
      <alignment horizontal="center" vertical="center"/>
    </xf>
    <xf numFmtId="0" fontId="24" fillId="26" borderId="17" xfId="0" applyFont="1" applyFill="1" applyBorder="1" applyAlignment="1">
      <alignment horizontal="center" vertical="center"/>
    </xf>
    <xf numFmtId="0" fontId="24" fillId="26" borderId="10" xfId="0" applyFont="1" applyFill="1" applyBorder="1" applyAlignment="1">
      <alignment horizontal="center" vertical="center"/>
    </xf>
    <xf numFmtId="0" fontId="24" fillId="26" borderId="47" xfId="0" applyFont="1" applyFill="1" applyBorder="1" applyAlignment="1">
      <alignment horizontal="center" vertical="center"/>
    </xf>
    <xf numFmtId="0" fontId="24" fillId="27" borderId="51" xfId="0" applyFont="1" applyFill="1" applyBorder="1" applyAlignment="1">
      <alignment horizontal="center" vertical="center"/>
    </xf>
    <xf numFmtId="0" fontId="24" fillId="27" borderId="52" xfId="0" applyFont="1" applyFill="1" applyBorder="1" applyAlignment="1">
      <alignment horizontal="center" vertical="center"/>
    </xf>
    <xf numFmtId="0" fontId="24" fillId="27" borderId="53" xfId="0" applyFont="1" applyFill="1" applyBorder="1" applyAlignment="1">
      <alignment horizontal="center" vertical="center"/>
    </xf>
    <xf numFmtId="0" fontId="24" fillId="24" borderId="59" xfId="0" applyFont="1" applyFill="1" applyBorder="1" applyAlignment="1">
      <alignment horizontal="left" vertical="center"/>
    </xf>
    <xf numFmtId="0" fontId="24" fillId="27" borderId="33" xfId="0" applyFont="1" applyFill="1" applyBorder="1" applyAlignment="1">
      <alignment horizontal="center" vertical="center" wrapText="1"/>
    </xf>
    <xf numFmtId="0" fontId="24" fillId="27" borderId="15" xfId="0" applyFont="1" applyFill="1" applyBorder="1" applyAlignment="1">
      <alignment horizontal="center" vertical="center" wrapText="1"/>
    </xf>
    <xf numFmtId="0" fontId="24" fillId="27" borderId="0" xfId="0" applyFont="1" applyFill="1" applyAlignment="1">
      <alignment horizontal="center" vertical="center"/>
    </xf>
    <xf numFmtId="0" fontId="24" fillId="27" borderId="16" xfId="0" applyFont="1" applyFill="1" applyBorder="1" applyAlignment="1">
      <alignment horizontal="center" vertical="center"/>
    </xf>
    <xf numFmtId="0" fontId="24" fillId="27" borderId="17" xfId="0" applyFont="1" applyFill="1" applyBorder="1" applyAlignment="1">
      <alignment horizontal="center" vertical="center"/>
    </xf>
    <xf numFmtId="0" fontId="24" fillId="27" borderId="18" xfId="0" applyFont="1" applyFill="1" applyBorder="1" applyAlignment="1">
      <alignment horizontal="center" vertical="center"/>
    </xf>
    <xf numFmtId="0" fontId="38" fillId="27" borderId="22" xfId="0" applyFont="1" applyFill="1" applyBorder="1" applyAlignment="1">
      <alignment horizontal="left" vertical="center"/>
    </xf>
    <xf numFmtId="0" fontId="38" fillId="27" borderId="23" xfId="0" applyFont="1" applyFill="1" applyBorder="1" applyAlignment="1">
      <alignment horizontal="left" vertical="center"/>
    </xf>
    <xf numFmtId="0" fontId="22" fillId="0" borderId="13" xfId="0" quotePrefix="1" applyFont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43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14" fontId="24" fillId="0" borderId="58" xfId="0" applyNumberFormat="1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4" fillId="27" borderId="58" xfId="0" applyFont="1" applyFill="1" applyBorder="1" applyAlignment="1">
      <alignment horizontal="center" vertical="center"/>
    </xf>
    <xf numFmtId="0" fontId="29" fillId="24" borderId="24" xfId="0" applyFont="1" applyFill="1" applyBorder="1" applyAlignment="1">
      <alignment horizontal="left" vertical="center"/>
    </xf>
    <xf numFmtId="0" fontId="29" fillId="24" borderId="25" xfId="44" applyFont="1" applyFill="1" applyBorder="1" applyAlignment="1">
      <alignment horizontal="left" vertical="center"/>
    </xf>
    <xf numFmtId="0" fontId="29" fillId="24" borderId="0" xfId="44" applyFont="1" applyFill="1" applyAlignment="1">
      <alignment horizontal="left" vertical="center"/>
    </xf>
    <xf numFmtId="0" fontId="29" fillId="24" borderId="35" xfId="44" applyFont="1" applyFill="1" applyBorder="1" applyAlignment="1">
      <alignment horizontal="left" vertical="center"/>
    </xf>
    <xf numFmtId="0" fontId="29" fillId="27" borderId="66" xfId="44" applyFont="1" applyFill="1" applyBorder="1" applyAlignment="1">
      <alignment horizontal="center" vertical="center"/>
    </xf>
    <xf numFmtId="0" fontId="29" fillId="27" borderId="67" xfId="44" applyFont="1" applyFill="1" applyBorder="1" applyAlignment="1">
      <alignment horizontal="center" vertical="center"/>
    </xf>
    <xf numFmtId="0" fontId="29" fillId="27" borderId="69" xfId="44" applyFont="1" applyFill="1" applyBorder="1" applyAlignment="1">
      <alignment horizontal="center" vertical="center"/>
    </xf>
    <xf numFmtId="0" fontId="29" fillId="27" borderId="68" xfId="44" applyFont="1" applyFill="1" applyBorder="1" applyAlignment="1">
      <alignment horizontal="center" vertical="center"/>
    </xf>
    <xf numFmtId="0" fontId="24" fillId="24" borderId="0" xfId="44" applyFont="1" applyFill="1" applyAlignment="1">
      <alignment horizontal="left" vertical="center"/>
    </xf>
    <xf numFmtId="0" fontId="29" fillId="0" borderId="13" xfId="44" quotePrefix="1" applyFont="1" applyBorder="1" applyAlignment="1">
      <alignment horizontal="center" vertical="center"/>
    </xf>
    <xf numFmtId="0" fontId="29" fillId="0" borderId="13" xfId="44" applyFont="1" applyBorder="1" applyAlignment="1">
      <alignment horizontal="center" vertical="center"/>
    </xf>
    <xf numFmtId="14" fontId="24" fillId="30" borderId="31" xfId="0" applyNumberFormat="1" applyFont="1" applyFill="1" applyBorder="1" applyAlignment="1">
      <alignment horizontal="right"/>
    </xf>
    <xf numFmtId="0" fontId="24" fillId="30" borderId="40" xfId="0" applyFont="1" applyFill="1" applyBorder="1" applyAlignment="1">
      <alignment horizontal="right"/>
    </xf>
    <xf numFmtId="0" fontId="24" fillId="0" borderId="0" xfId="0" applyFont="1" applyAlignment="1">
      <alignment horizontal="right"/>
    </xf>
    <xf numFmtId="0" fontId="24" fillId="27" borderId="28" xfId="0" applyFont="1" applyFill="1" applyBorder="1" applyAlignment="1">
      <alignment horizontal="left" vertical="center" wrapText="1"/>
    </xf>
    <xf numFmtId="0" fontId="24" fillId="27" borderId="22" xfId="0" applyFont="1" applyFill="1" applyBorder="1" applyAlignment="1">
      <alignment horizontal="left" vertical="center" wrapText="1"/>
    </xf>
    <xf numFmtId="0" fontId="24" fillId="27" borderId="23" xfId="0" applyFont="1" applyFill="1" applyBorder="1" applyAlignment="1">
      <alignment horizontal="left" vertical="center" wrapText="1"/>
    </xf>
    <xf numFmtId="0" fontId="24" fillId="27" borderId="28" xfId="0" applyFont="1" applyFill="1" applyBorder="1" applyAlignment="1">
      <alignment horizontal="center" vertical="center" wrapText="1"/>
    </xf>
    <xf numFmtId="0" fontId="24" fillId="27" borderId="23" xfId="0" applyFont="1" applyFill="1" applyBorder="1" applyAlignment="1">
      <alignment horizontal="center" vertical="center" wrapText="1"/>
    </xf>
    <xf numFmtId="0" fontId="30" fillId="24" borderId="15" xfId="0" applyFont="1" applyFill="1" applyBorder="1" applyAlignment="1">
      <alignment horizontal="left" vertical="top"/>
    </xf>
    <xf numFmtId="0" fontId="30" fillId="24" borderId="0" xfId="0" applyFont="1" applyFill="1" applyAlignment="1">
      <alignment horizontal="left" vertical="top"/>
    </xf>
    <xf numFmtId="0" fontId="30" fillId="24" borderId="16" xfId="0" applyFont="1" applyFill="1" applyBorder="1" applyAlignment="1">
      <alignment horizontal="left" vertical="top"/>
    </xf>
    <xf numFmtId="0" fontId="30" fillId="24" borderId="17" xfId="0" applyFont="1" applyFill="1" applyBorder="1" applyAlignment="1">
      <alignment horizontal="left" vertical="top"/>
    </xf>
    <xf numFmtId="0" fontId="30" fillId="24" borderId="10" xfId="0" applyFont="1" applyFill="1" applyBorder="1" applyAlignment="1">
      <alignment horizontal="left" vertical="top"/>
    </xf>
    <xf numFmtId="0" fontId="30" fillId="24" borderId="18" xfId="0" applyFont="1" applyFill="1" applyBorder="1" applyAlignment="1">
      <alignment horizontal="left" vertical="top"/>
    </xf>
    <xf numFmtId="0" fontId="63" fillId="27" borderId="61" xfId="44" applyFont="1" applyFill="1" applyBorder="1" applyAlignment="1">
      <alignment horizontal="center" vertical="center"/>
    </xf>
    <xf numFmtId="0" fontId="63" fillId="27" borderId="15" xfId="44" applyFont="1" applyFill="1" applyBorder="1" applyAlignment="1">
      <alignment horizontal="center" vertical="center"/>
    </xf>
    <xf numFmtId="0" fontId="63" fillId="27" borderId="62" xfId="44" applyFont="1" applyFill="1" applyBorder="1" applyAlignment="1">
      <alignment horizontal="center" vertical="center"/>
    </xf>
    <xf numFmtId="0" fontId="63" fillId="27" borderId="42" xfId="44" applyFont="1" applyFill="1" applyBorder="1" applyAlignment="1">
      <alignment horizontal="center" vertical="center"/>
    </xf>
    <xf numFmtId="0" fontId="24" fillId="30" borderId="50" xfId="0" applyFont="1" applyFill="1" applyBorder="1" applyAlignment="1">
      <alignment horizontal="right"/>
    </xf>
    <xf numFmtId="0" fontId="24" fillId="30" borderId="44" xfId="0" applyFont="1" applyFill="1" applyBorder="1" applyAlignment="1">
      <alignment horizontal="right"/>
    </xf>
    <xf numFmtId="0" fontId="29" fillId="27" borderId="13" xfId="0" applyFont="1" applyFill="1" applyBorder="1" applyAlignment="1">
      <alignment horizontal="left" vertical="center"/>
    </xf>
    <xf numFmtId="0" fontId="29" fillId="27" borderId="12" xfId="0" applyFont="1" applyFill="1" applyBorder="1" applyAlignment="1">
      <alignment horizontal="left" vertical="center"/>
    </xf>
    <xf numFmtId="0" fontId="29" fillId="27" borderId="44" xfId="0" applyFont="1" applyFill="1" applyBorder="1" applyAlignment="1">
      <alignment horizontal="center" vertical="center"/>
    </xf>
    <xf numFmtId="0" fontId="65" fillId="0" borderId="0" xfId="0" applyFont="1" applyAlignment="1">
      <alignment horizontal="left"/>
    </xf>
    <xf numFmtId="0" fontId="65" fillId="0" borderId="36" xfId="0" applyFont="1" applyBorder="1" applyAlignment="1">
      <alignment horizontal="center"/>
    </xf>
    <xf numFmtId="0" fontId="65" fillId="0" borderId="35" xfId="0" applyFont="1" applyBorder="1" applyAlignment="1">
      <alignment horizontal="center"/>
    </xf>
    <xf numFmtId="0" fontId="65" fillId="0" borderId="37" xfId="0" applyFont="1" applyBorder="1" applyAlignment="1">
      <alignment horizontal="center"/>
    </xf>
    <xf numFmtId="0" fontId="70" fillId="27" borderId="28" xfId="0" applyFont="1" applyFill="1" applyBorder="1" applyAlignment="1">
      <alignment horizontal="center" vertical="center" wrapText="1"/>
    </xf>
    <xf numFmtId="0" fontId="70" fillId="27" borderId="22" xfId="0" applyFont="1" applyFill="1" applyBorder="1" applyAlignment="1">
      <alignment horizontal="center" vertical="center" wrapText="1"/>
    </xf>
    <xf numFmtId="0" fontId="70" fillId="27" borderId="23" xfId="0" applyFont="1" applyFill="1" applyBorder="1" applyAlignment="1">
      <alignment horizontal="center" vertical="center" wrapText="1"/>
    </xf>
    <xf numFmtId="0" fontId="69" fillId="0" borderId="0" xfId="0" applyFont="1" applyAlignment="1">
      <alignment horizontal="center"/>
    </xf>
    <xf numFmtId="0" fontId="69" fillId="0" borderId="48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48" xfId="0" applyFont="1" applyBorder="1" applyAlignment="1">
      <alignment horizontal="center"/>
    </xf>
    <xf numFmtId="0" fontId="66" fillId="0" borderId="13" xfId="0" quotePrefix="1" applyFont="1" applyBorder="1" applyAlignment="1">
      <alignment horizontal="center" vertical="center"/>
    </xf>
    <xf numFmtId="0" fontId="72" fillId="29" borderId="26" xfId="0" applyFont="1" applyFill="1" applyBorder="1" applyAlignment="1">
      <alignment horizontal="center" vertical="center"/>
    </xf>
    <xf numFmtId="0" fontId="72" fillId="29" borderId="36" xfId="0" applyFont="1" applyFill="1" applyBorder="1" applyAlignment="1">
      <alignment horizontal="center" vertical="center"/>
    </xf>
    <xf numFmtId="49" fontId="65" fillId="27" borderId="28" xfId="0" applyNumberFormat="1" applyFont="1" applyFill="1" applyBorder="1" applyAlignment="1">
      <alignment horizontal="center" vertical="center"/>
    </xf>
    <xf numFmtId="49" fontId="65" fillId="27" borderId="22" xfId="0" applyNumberFormat="1" applyFont="1" applyFill="1" applyBorder="1" applyAlignment="1">
      <alignment horizontal="center" vertical="center"/>
    </xf>
    <xf numFmtId="0" fontId="65" fillId="0" borderId="20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72" fillId="29" borderId="37" xfId="0" applyFont="1" applyFill="1" applyBorder="1" applyAlignment="1">
      <alignment horizontal="center" vertical="center"/>
    </xf>
    <xf numFmtId="0" fontId="65" fillId="30" borderId="50" xfId="0" applyFont="1" applyFill="1" applyBorder="1" applyAlignment="1">
      <alignment horizontal="center" vertical="center"/>
    </xf>
    <xf numFmtId="0" fontId="65" fillId="30" borderId="44" xfId="0" applyFont="1" applyFill="1" applyBorder="1" applyAlignment="1">
      <alignment horizontal="center" vertical="center"/>
    </xf>
    <xf numFmtId="0" fontId="67" fillId="0" borderId="10" xfId="0" applyFont="1" applyBorder="1" applyAlignment="1">
      <alignment horizontal="left" vertical="center"/>
    </xf>
    <xf numFmtId="0" fontId="70" fillId="27" borderId="36" xfId="0" applyFont="1" applyFill="1" applyBorder="1" applyAlignment="1">
      <alignment horizontal="center" vertical="center" wrapText="1"/>
    </xf>
    <xf numFmtId="0" fontId="70" fillId="27" borderId="35" xfId="0" applyFont="1" applyFill="1" applyBorder="1" applyAlignment="1">
      <alignment horizontal="center" vertical="center" wrapText="1"/>
    </xf>
    <xf numFmtId="0" fontId="71" fillId="29" borderId="36" xfId="0" applyFont="1" applyFill="1" applyBorder="1" applyAlignment="1">
      <alignment horizontal="center" vertical="center" wrapText="1"/>
    </xf>
    <xf numFmtId="0" fontId="71" fillId="29" borderId="35" xfId="0" applyFont="1" applyFill="1" applyBorder="1" applyAlignment="1">
      <alignment horizontal="center" vertical="center" wrapText="1"/>
    </xf>
    <xf numFmtId="0" fontId="71" fillId="29" borderId="37" xfId="0" applyFont="1" applyFill="1" applyBorder="1" applyAlignment="1">
      <alignment horizontal="center" vertical="center" wrapText="1"/>
    </xf>
    <xf numFmtId="0" fontId="72" fillId="29" borderId="35" xfId="0" applyFont="1" applyFill="1" applyBorder="1" applyAlignment="1">
      <alignment horizontal="center" vertical="center" wrapText="1"/>
    </xf>
    <xf numFmtId="0" fontId="72" fillId="29" borderId="37" xfId="0" applyFont="1" applyFill="1" applyBorder="1" applyAlignment="1">
      <alignment horizontal="center" vertical="center" wrapText="1"/>
    </xf>
    <xf numFmtId="20" fontId="65" fillId="24" borderId="60" xfId="0" applyNumberFormat="1" applyFont="1" applyFill="1" applyBorder="1" applyAlignment="1">
      <alignment horizontal="left" vertical="top" wrapText="1"/>
    </xf>
    <xf numFmtId="20" fontId="65" fillId="24" borderId="10" xfId="0" applyNumberFormat="1" applyFont="1" applyFill="1" applyBorder="1" applyAlignment="1">
      <alignment horizontal="left" vertical="top" wrapText="1"/>
    </xf>
    <xf numFmtId="20" fontId="65" fillId="24" borderId="18" xfId="0" applyNumberFormat="1" applyFont="1" applyFill="1" applyBorder="1" applyAlignment="1">
      <alignment horizontal="left" vertical="top" wrapText="1"/>
    </xf>
    <xf numFmtId="0" fontId="65" fillId="0" borderId="13" xfId="0" applyFont="1" applyBorder="1" applyAlignment="1">
      <alignment horizontal="left" vertical="center"/>
    </xf>
    <xf numFmtId="0" fontId="67" fillId="0" borderId="10" xfId="0" applyFont="1" applyBorder="1" applyAlignment="1">
      <alignment horizontal="left" vertical="center" wrapText="1"/>
    </xf>
    <xf numFmtId="0" fontId="71" fillId="29" borderId="26" xfId="0" applyFont="1" applyFill="1" applyBorder="1" applyAlignment="1">
      <alignment horizontal="center" vertical="center"/>
    </xf>
    <xf numFmtId="0" fontId="71" fillId="29" borderId="36" xfId="0" applyFont="1" applyFill="1" applyBorder="1" applyAlignment="1">
      <alignment horizontal="center" vertical="center"/>
    </xf>
    <xf numFmtId="0" fontId="71" fillId="29" borderId="37" xfId="0" applyFont="1" applyFill="1" applyBorder="1" applyAlignment="1">
      <alignment horizontal="center" vertical="center"/>
    </xf>
    <xf numFmtId="0" fontId="70" fillId="27" borderId="63" xfId="0" applyFont="1" applyFill="1" applyBorder="1" applyAlignment="1">
      <alignment horizontal="center" vertical="center" wrapText="1"/>
    </xf>
    <xf numFmtId="0" fontId="65" fillId="0" borderId="39" xfId="0" applyFont="1" applyBorder="1" applyAlignment="1">
      <alignment horizontal="center" vertical="center" shrinkToFit="1"/>
    </xf>
    <xf numFmtId="0" fontId="65" fillId="0" borderId="19" xfId="0" applyFont="1" applyBorder="1" applyAlignment="1">
      <alignment horizontal="center" vertical="center" shrinkToFit="1"/>
    </xf>
    <xf numFmtId="0" fontId="65" fillId="0" borderId="76" xfId="0" applyFont="1" applyBorder="1" applyAlignment="1">
      <alignment horizontal="center" vertical="center" shrinkToFit="1"/>
    </xf>
    <xf numFmtId="0" fontId="56" fillId="0" borderId="36" xfId="0" applyFont="1" applyBorder="1" applyAlignment="1">
      <alignment horizontal="left" vertical="top"/>
    </xf>
    <xf numFmtId="0" fontId="56" fillId="0" borderId="35" xfId="0" applyFont="1" applyBorder="1" applyAlignment="1">
      <alignment horizontal="left" vertical="top"/>
    </xf>
    <xf numFmtId="0" fontId="56" fillId="0" borderId="37" xfId="0" applyFont="1" applyBorder="1" applyAlignment="1">
      <alignment horizontal="left" vertical="top"/>
    </xf>
    <xf numFmtId="0" fontId="56" fillId="0" borderId="13" xfId="0" applyFont="1" applyBorder="1" applyAlignment="1">
      <alignment horizontal="left" vertical="center"/>
    </xf>
    <xf numFmtId="0" fontId="56" fillId="24" borderId="60" xfId="0" applyFont="1" applyFill="1" applyBorder="1" applyAlignment="1">
      <alignment horizontal="left" vertical="top" wrapText="1"/>
    </xf>
    <xf numFmtId="0" fontId="56" fillId="24" borderId="10" xfId="0" applyFont="1" applyFill="1" applyBorder="1" applyAlignment="1">
      <alignment horizontal="left" vertical="top" wrapText="1"/>
    </xf>
    <xf numFmtId="0" fontId="56" fillId="24" borderId="18" xfId="0" applyFont="1" applyFill="1" applyBorder="1" applyAlignment="1">
      <alignment horizontal="left" vertical="top" wrapText="1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3" xr:uid="{0F5AC9F1-4D38-476E-9BCF-423CAA55B2C4}"/>
    <cellStyle name="標準 3" xfId="44" xr:uid="{7BAEBFAE-23C4-4CBC-92E0-E4CAAF50D160}"/>
    <cellStyle name="良い" xfId="42" builtinId="26" customBuiltin="1"/>
  </cellStyles>
  <dxfs count="22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O$17" lockText="1" noThreeD="1"/>
</file>

<file path=xl/ctrlProps/ctrlProp10.xml><?xml version="1.0" encoding="utf-8"?>
<formControlPr xmlns="http://schemas.microsoft.com/office/spreadsheetml/2009/9/main" objectType="CheckBox" fmlaLink="$AP$35" lockText="1" noThreeD="1"/>
</file>

<file path=xl/ctrlProps/ctrlProp11.xml><?xml version="1.0" encoding="utf-8"?>
<formControlPr xmlns="http://schemas.microsoft.com/office/spreadsheetml/2009/9/main" objectType="CheckBox" fmlaLink="$AO$38" lockText="1" noThreeD="1"/>
</file>

<file path=xl/ctrlProps/ctrlProp12.xml><?xml version="1.0" encoding="utf-8"?>
<formControlPr xmlns="http://schemas.microsoft.com/office/spreadsheetml/2009/9/main" objectType="CheckBox" fmlaLink="$AO$37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fmlaLink="'依頼書（分析の種類）'!$Q$8" lockText="1" noThreeD="1"/>
</file>

<file path=xl/ctrlProps/ctrlProp15.xml><?xml version="1.0" encoding="utf-8"?>
<formControlPr xmlns="http://schemas.microsoft.com/office/spreadsheetml/2009/9/main" objectType="CheckBox" fmlaLink="'依頼書（分析の種類）'!$R$8" lockText="1" noThreeD="1"/>
</file>

<file path=xl/ctrlProps/ctrlProp16.xml><?xml version="1.0" encoding="utf-8"?>
<formControlPr xmlns="http://schemas.microsoft.com/office/spreadsheetml/2009/9/main" objectType="CheckBox" fmlaLink="'依頼書（分析の種類）'!$S$8" lockText="1" noThreeD="1"/>
</file>

<file path=xl/ctrlProps/ctrlProp17.xml><?xml version="1.0" encoding="utf-8"?>
<formControlPr xmlns="http://schemas.microsoft.com/office/spreadsheetml/2009/9/main" objectType="CheckBox" fmlaLink="'依頼書（分析の種類）'!$T$8" lockText="1" noThreeD="1"/>
</file>

<file path=xl/ctrlProps/ctrlProp18.xml><?xml version="1.0" encoding="utf-8"?>
<formControlPr xmlns="http://schemas.microsoft.com/office/spreadsheetml/2009/9/main" objectType="CheckBox" fmlaLink="'依頼書（分析の種類）'!$Q$10" lockText="1" noThreeD="1"/>
</file>

<file path=xl/ctrlProps/ctrlProp19.xml><?xml version="1.0" encoding="utf-8"?>
<formControlPr xmlns="http://schemas.microsoft.com/office/spreadsheetml/2009/9/main" objectType="CheckBox" fmlaLink="$R$10" lockText="1" noThreeD="1"/>
</file>

<file path=xl/ctrlProps/ctrlProp2.xml><?xml version="1.0" encoding="utf-8"?>
<formControlPr xmlns="http://schemas.microsoft.com/office/spreadsheetml/2009/9/main" objectType="CheckBox" fmlaLink="$AP$17" lockText="1" noThreeD="1"/>
</file>

<file path=xl/ctrlProps/ctrlProp20.xml><?xml version="1.0" encoding="utf-8"?>
<formControlPr xmlns="http://schemas.microsoft.com/office/spreadsheetml/2009/9/main" objectType="CheckBox" fmlaLink="$T$10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Q$25" lockText="1" noThreeD="1"/>
</file>

<file path=xl/ctrlProps/ctrlProp23.xml><?xml version="1.0" encoding="utf-8"?>
<formControlPr xmlns="http://schemas.microsoft.com/office/spreadsheetml/2009/9/main" objectType="CheckBox" fmlaLink="$R$25" lockText="1" noThreeD="1"/>
</file>

<file path=xl/ctrlProps/ctrlProp24.xml><?xml version="1.0" encoding="utf-8"?>
<formControlPr xmlns="http://schemas.microsoft.com/office/spreadsheetml/2009/9/main" objectType="CheckBox" fmlaLink="$S$25" lockText="1" noThreeD="1"/>
</file>

<file path=xl/ctrlProps/ctrlProp25.xml><?xml version="1.0" encoding="utf-8"?>
<formControlPr xmlns="http://schemas.microsoft.com/office/spreadsheetml/2009/9/main" objectType="CheckBox" fmlaLink="$T$25" lockText="1" noThreeD="1"/>
</file>

<file path=xl/ctrlProps/ctrlProp26.xml><?xml version="1.0" encoding="utf-8"?>
<formControlPr xmlns="http://schemas.microsoft.com/office/spreadsheetml/2009/9/main" objectType="CheckBox" fmlaLink="$Q$27" lockText="1" noThreeD="1"/>
</file>

<file path=xl/ctrlProps/ctrlProp27.xml><?xml version="1.0" encoding="utf-8"?>
<formControlPr xmlns="http://schemas.microsoft.com/office/spreadsheetml/2009/9/main" objectType="CheckBox" fmlaLink="$R$27" lockText="1" noThreeD="1"/>
</file>

<file path=xl/ctrlProps/ctrlProp28.xml><?xml version="1.0" encoding="utf-8"?>
<formControlPr xmlns="http://schemas.microsoft.com/office/spreadsheetml/2009/9/main" objectType="CheckBox" fmlaLink="$T$27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AP$20" lockText="1" noThreeD="1"/>
</file>

<file path=xl/ctrlProps/ctrlProp30.xml><?xml version="1.0" encoding="utf-8"?>
<formControlPr xmlns="http://schemas.microsoft.com/office/spreadsheetml/2009/9/main" objectType="CheckBox" fmlaLink="$Q$42" lockText="1" noThreeD="1"/>
</file>

<file path=xl/ctrlProps/ctrlProp31.xml><?xml version="1.0" encoding="utf-8"?>
<formControlPr xmlns="http://schemas.microsoft.com/office/spreadsheetml/2009/9/main" objectType="CheckBox" fmlaLink="$R$42" lockText="1" noThreeD="1"/>
</file>

<file path=xl/ctrlProps/ctrlProp32.xml><?xml version="1.0" encoding="utf-8"?>
<formControlPr xmlns="http://schemas.microsoft.com/office/spreadsheetml/2009/9/main" objectType="CheckBox" fmlaLink="$S$42" lockText="1" noThreeD="1"/>
</file>

<file path=xl/ctrlProps/ctrlProp33.xml><?xml version="1.0" encoding="utf-8"?>
<formControlPr xmlns="http://schemas.microsoft.com/office/spreadsheetml/2009/9/main" objectType="CheckBox" fmlaLink="$T$42" lockText="1" noThreeD="1"/>
</file>

<file path=xl/ctrlProps/ctrlProp34.xml><?xml version="1.0" encoding="utf-8"?>
<formControlPr xmlns="http://schemas.microsoft.com/office/spreadsheetml/2009/9/main" objectType="CheckBox" fmlaLink="$Q$44" lockText="1" noThreeD="1"/>
</file>

<file path=xl/ctrlProps/ctrlProp35.xml><?xml version="1.0" encoding="utf-8"?>
<formControlPr xmlns="http://schemas.microsoft.com/office/spreadsheetml/2009/9/main" objectType="CheckBox" fmlaLink="$R$44" lockText="1" noThreeD="1"/>
</file>

<file path=xl/ctrlProps/ctrlProp36.xml><?xml version="1.0" encoding="utf-8"?>
<formControlPr xmlns="http://schemas.microsoft.com/office/spreadsheetml/2009/9/main" objectType="CheckBox" fmlaLink="$T$44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AO$20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fmlaLink="分析項目4つ以上のお客様用_分析の種類!$Q$8" lockText="1" noThreeD="1"/>
</file>

<file path=xl/ctrlProps/ctrlProp45.xml><?xml version="1.0" encoding="utf-8"?>
<formControlPr xmlns="http://schemas.microsoft.com/office/spreadsheetml/2009/9/main" objectType="CheckBox" fmlaLink="分析項目4つ以上のお客様用_分析の種類!$R$8" lockText="1" noThreeD="1"/>
</file>

<file path=xl/ctrlProps/ctrlProp46.xml><?xml version="1.0" encoding="utf-8"?>
<formControlPr xmlns="http://schemas.microsoft.com/office/spreadsheetml/2009/9/main" objectType="CheckBox" fmlaLink="分析項目4つ以上のお客様用_分析の種類!$S$8" lockText="1" noThreeD="1"/>
</file>

<file path=xl/ctrlProps/ctrlProp47.xml><?xml version="1.0" encoding="utf-8"?>
<formControlPr xmlns="http://schemas.microsoft.com/office/spreadsheetml/2009/9/main" objectType="CheckBox" fmlaLink="分析項目4つ以上のお客様用_分析の種類!$T$8" lockText="1" noThreeD="1"/>
</file>

<file path=xl/ctrlProps/ctrlProp48.xml><?xml version="1.0" encoding="utf-8"?>
<formControlPr xmlns="http://schemas.microsoft.com/office/spreadsheetml/2009/9/main" objectType="CheckBox" fmlaLink="分析項目4つ以上のお客様用_分析の種類!$Q$10" lockText="1" noThreeD="1"/>
</file>

<file path=xl/ctrlProps/ctrlProp49.xml><?xml version="1.0" encoding="utf-8"?>
<formControlPr xmlns="http://schemas.microsoft.com/office/spreadsheetml/2009/9/main" objectType="CheckBox" fmlaLink="$R$10" lockText="1" noThreeD="1"/>
</file>

<file path=xl/ctrlProps/ctrlProp5.xml><?xml version="1.0" encoding="utf-8"?>
<formControlPr xmlns="http://schemas.microsoft.com/office/spreadsheetml/2009/9/main" objectType="CheckBox" fmlaLink="$AO$32" lockText="1" noThreeD="1"/>
</file>

<file path=xl/ctrlProps/ctrlProp50.xml><?xml version="1.0" encoding="utf-8"?>
<formControlPr xmlns="http://schemas.microsoft.com/office/spreadsheetml/2009/9/main" objectType="CheckBox" fmlaLink="$T$10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fmlaLink="$Q$25" lockText="1" noThreeD="1"/>
</file>

<file path=xl/ctrlProps/ctrlProp53.xml><?xml version="1.0" encoding="utf-8"?>
<formControlPr xmlns="http://schemas.microsoft.com/office/spreadsheetml/2009/9/main" objectType="CheckBox" fmlaLink="$R$25" lockText="1" noThreeD="1"/>
</file>

<file path=xl/ctrlProps/ctrlProp54.xml><?xml version="1.0" encoding="utf-8"?>
<formControlPr xmlns="http://schemas.microsoft.com/office/spreadsheetml/2009/9/main" objectType="CheckBox" fmlaLink="$S$25" lockText="1" noThreeD="1"/>
</file>

<file path=xl/ctrlProps/ctrlProp55.xml><?xml version="1.0" encoding="utf-8"?>
<formControlPr xmlns="http://schemas.microsoft.com/office/spreadsheetml/2009/9/main" objectType="CheckBox" fmlaLink="$T$25" lockText="1" noThreeD="1"/>
</file>

<file path=xl/ctrlProps/ctrlProp56.xml><?xml version="1.0" encoding="utf-8"?>
<formControlPr xmlns="http://schemas.microsoft.com/office/spreadsheetml/2009/9/main" objectType="CheckBox" fmlaLink="$Q$27" lockText="1" noThreeD="1"/>
</file>

<file path=xl/ctrlProps/ctrlProp57.xml><?xml version="1.0" encoding="utf-8"?>
<formControlPr xmlns="http://schemas.microsoft.com/office/spreadsheetml/2009/9/main" objectType="CheckBox" fmlaLink="$R$27" lockText="1" noThreeD="1"/>
</file>

<file path=xl/ctrlProps/ctrlProp58.xml><?xml version="1.0" encoding="utf-8"?>
<formControlPr xmlns="http://schemas.microsoft.com/office/spreadsheetml/2009/9/main" objectType="CheckBox" fmlaLink="$T$27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fmlaLink="$AP$32" lockText="1" noThreeD="1"/>
</file>

<file path=xl/ctrlProps/ctrlProp60.xml><?xml version="1.0" encoding="utf-8"?>
<formControlPr xmlns="http://schemas.microsoft.com/office/spreadsheetml/2009/9/main" objectType="CheckBox" fmlaLink="$Q$42" lockText="1" noThreeD="1"/>
</file>

<file path=xl/ctrlProps/ctrlProp61.xml><?xml version="1.0" encoding="utf-8"?>
<formControlPr xmlns="http://schemas.microsoft.com/office/spreadsheetml/2009/9/main" objectType="CheckBox" fmlaLink="$R$42" lockText="1" noThreeD="1"/>
</file>

<file path=xl/ctrlProps/ctrlProp62.xml><?xml version="1.0" encoding="utf-8"?>
<formControlPr xmlns="http://schemas.microsoft.com/office/spreadsheetml/2009/9/main" objectType="CheckBox" fmlaLink="$S$42" lockText="1" noThreeD="1"/>
</file>

<file path=xl/ctrlProps/ctrlProp63.xml><?xml version="1.0" encoding="utf-8"?>
<formControlPr xmlns="http://schemas.microsoft.com/office/spreadsheetml/2009/9/main" objectType="CheckBox" fmlaLink="$T$42" lockText="1" noThreeD="1"/>
</file>

<file path=xl/ctrlProps/ctrlProp64.xml><?xml version="1.0" encoding="utf-8"?>
<formControlPr xmlns="http://schemas.microsoft.com/office/spreadsheetml/2009/9/main" objectType="CheckBox" fmlaLink="$Q$44" lockText="1" noThreeD="1"/>
</file>

<file path=xl/ctrlProps/ctrlProp65.xml><?xml version="1.0" encoding="utf-8"?>
<formControlPr xmlns="http://schemas.microsoft.com/office/spreadsheetml/2009/9/main" objectType="CheckBox" fmlaLink="$R$44" lockText="1" noThreeD="1"/>
</file>

<file path=xl/ctrlProps/ctrlProp66.xml><?xml version="1.0" encoding="utf-8"?>
<formControlPr xmlns="http://schemas.microsoft.com/office/spreadsheetml/2009/9/main" objectType="CheckBox" fmlaLink="$T$44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fmlaLink="$AO$33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checked="Checked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fmlaLink="$AP$33" lockText="1" noThreeD="1"/>
</file>

<file path=xl/ctrlProps/ctrlProp9.xml><?xml version="1.0" encoding="utf-8"?>
<formControlPr xmlns="http://schemas.microsoft.com/office/spreadsheetml/2009/9/main" objectType="CheckBox" fmlaLink="$AO$35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140807</xdr:colOff>
      <xdr:row>46</xdr:row>
      <xdr:rowOff>56029</xdr:rowOff>
    </xdr:from>
    <xdr:to>
      <xdr:col>37</xdr:col>
      <xdr:colOff>146968</xdr:colOff>
      <xdr:row>49</xdr:row>
      <xdr:rowOff>226765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408132" y="11638429"/>
          <a:ext cx="3473261" cy="942261"/>
          <a:chOff x="6145" y="8974473"/>
          <a:chExt cx="3948683" cy="1012124"/>
        </a:xfrm>
      </xdr:grpSpPr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/>
        </xdr:nvSpPr>
        <xdr:spPr>
          <a:xfrm>
            <a:off x="923422" y="9528898"/>
            <a:ext cx="2995238" cy="457699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ja-JP" sz="1200" b="1">
                <a:solidFill>
                  <a:srgbClr val="009944"/>
                </a:solidFill>
                <a:latin typeface="メイリオ" panose="020B0604030504040204" pitchFamily="50" charset="-128"/>
                <a:ea typeface="メイリオ" panose="020B0604030504040204" pitchFamily="50" charset="-128"/>
              </a:rPr>
              <a:t>http://www.ctiers.co.jp/</a:t>
            </a:r>
            <a:endParaRPr lang="ja-JP" altLang="en-US" sz="1200" b="1">
              <a:solidFill>
                <a:srgbClr val="009944"/>
              </a:solidFill>
              <a:latin typeface="メイリオ" panose="020B0604030504040204" pitchFamily="50" charset="-128"/>
              <a:ea typeface="メイリオ" panose="020B0604030504040204" pitchFamily="50" charset="-128"/>
            </a:endParaRPr>
          </a:p>
        </xdr:txBody>
      </xdr:sp>
      <xdr:pic>
        <xdr:nvPicPr>
          <xdr:cNvPr id="9" name="図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145" y="8974473"/>
            <a:ext cx="3490256" cy="639427"/>
          </a:xfrm>
          <a:prstGeom prst="rect">
            <a:avLst/>
          </a:prstGeom>
        </xdr:spPr>
      </xdr:pic>
      <xdr:pic>
        <xdr:nvPicPr>
          <xdr:cNvPr id="10" name="図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9463" t="19463" r="19653" b="19653"/>
          <a:stretch/>
        </xdr:blipFill>
        <xdr:spPr>
          <a:xfrm>
            <a:off x="3534793" y="9165440"/>
            <a:ext cx="420035" cy="420035"/>
          </a:xfrm>
          <a:prstGeom prst="rect">
            <a:avLst/>
          </a:prstGeom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238125</xdr:rowOff>
        </xdr:from>
        <xdr:to>
          <xdr:col>9</xdr:col>
          <xdr:colOff>95250</xdr:colOff>
          <xdr:row>16</xdr:row>
          <xdr:rowOff>228600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貴社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15</xdr:row>
          <xdr:rowOff>238125</xdr:rowOff>
        </xdr:from>
        <xdr:to>
          <xdr:col>13</xdr:col>
          <xdr:colOff>104775</xdr:colOff>
          <xdr:row>17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貴社以外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19</xdr:row>
          <xdr:rowOff>9525</xdr:rowOff>
        </xdr:from>
        <xdr:to>
          <xdr:col>15</xdr:col>
          <xdr:colOff>76200</xdr:colOff>
          <xdr:row>20</xdr:row>
          <xdr:rowOff>9525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貴社以外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19</xdr:row>
          <xdr:rowOff>9525</xdr:rowOff>
        </xdr:from>
        <xdr:to>
          <xdr:col>9</xdr:col>
          <xdr:colOff>104775</xdr:colOff>
          <xdr:row>20</xdr:row>
          <xdr:rowOff>9525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貴社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31</xdr:row>
          <xdr:rowOff>0</xdr:rowOff>
        </xdr:from>
        <xdr:to>
          <xdr:col>9</xdr:col>
          <xdr:colOff>114300</xdr:colOff>
          <xdr:row>32</xdr:row>
          <xdr:rowOff>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必要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31</xdr:row>
          <xdr:rowOff>0</xdr:rowOff>
        </xdr:from>
        <xdr:to>
          <xdr:col>13</xdr:col>
          <xdr:colOff>9525</xdr:colOff>
          <xdr:row>32</xdr:row>
          <xdr:rowOff>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不要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32</xdr:row>
          <xdr:rowOff>0</xdr:rowOff>
        </xdr:from>
        <xdr:to>
          <xdr:col>9</xdr:col>
          <xdr:colOff>114300</xdr:colOff>
          <xdr:row>33</xdr:row>
          <xdr:rowOff>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必要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31</xdr:row>
          <xdr:rowOff>247650</xdr:rowOff>
        </xdr:from>
        <xdr:to>
          <xdr:col>13</xdr:col>
          <xdr:colOff>9525</xdr:colOff>
          <xdr:row>33</xdr:row>
          <xdr:rowOff>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不要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33</xdr:row>
          <xdr:rowOff>228600</xdr:rowOff>
        </xdr:from>
        <xdr:to>
          <xdr:col>9</xdr:col>
          <xdr:colOff>114300</xdr:colOff>
          <xdr:row>34</xdr:row>
          <xdr:rowOff>228600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33</xdr:row>
          <xdr:rowOff>228600</xdr:rowOff>
        </xdr:from>
        <xdr:to>
          <xdr:col>13</xdr:col>
          <xdr:colOff>9525</xdr:colOff>
          <xdr:row>34</xdr:row>
          <xdr:rowOff>228600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不可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36</xdr:row>
          <xdr:rowOff>0</xdr:rowOff>
        </xdr:from>
        <xdr:to>
          <xdr:col>13</xdr:col>
          <xdr:colOff>57150</xdr:colOff>
          <xdr:row>37</xdr:row>
          <xdr:rowOff>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お客様情報の住所と同じ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180975</xdr:colOff>
          <xdr:row>36</xdr:row>
          <xdr:rowOff>0</xdr:rowOff>
        </xdr:from>
        <xdr:to>
          <xdr:col>23</xdr:col>
          <xdr:colOff>28575</xdr:colOff>
          <xdr:row>37</xdr:row>
          <xdr:rowOff>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お客様情報の住所と異なる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27</xdr:row>
          <xdr:rowOff>0</xdr:rowOff>
        </xdr:from>
        <xdr:to>
          <xdr:col>11</xdr:col>
          <xdr:colOff>66675</xdr:colOff>
          <xdr:row>28</xdr:row>
          <xdr:rowOff>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最新バージョン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6</xdr:row>
          <xdr:rowOff>228600</xdr:rowOff>
        </xdr:from>
        <xdr:to>
          <xdr:col>4</xdr:col>
          <xdr:colOff>962025</xdr:colOff>
          <xdr:row>7</xdr:row>
          <xdr:rowOff>238125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網羅的解析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6</xdr:row>
          <xdr:rowOff>228600</xdr:rowOff>
        </xdr:from>
        <xdr:to>
          <xdr:col>7</xdr:col>
          <xdr:colOff>1019175</xdr:colOff>
          <xdr:row>7</xdr:row>
          <xdr:rowOff>238125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種特異的解析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6</xdr:row>
          <xdr:rowOff>228600</xdr:rowOff>
        </xdr:from>
        <xdr:to>
          <xdr:col>9</xdr:col>
          <xdr:colOff>342900</xdr:colOff>
          <xdr:row>7</xdr:row>
          <xdr:rowOff>238125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種同定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6</xdr:row>
          <xdr:rowOff>228600</xdr:rowOff>
        </xdr:from>
        <xdr:to>
          <xdr:col>11</xdr:col>
          <xdr:colOff>209550</xdr:colOff>
          <xdr:row>7</xdr:row>
          <xdr:rowOff>238125</xdr:rowOff>
        </xdr:to>
        <xdr:sp macro="" textlink="">
          <xdr:nvSpPr>
            <xdr:cNvPr id="4103" name="Check Box 7" descr="あああ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9</xdr:row>
          <xdr:rowOff>9525</xdr:rowOff>
        </xdr:from>
        <xdr:to>
          <xdr:col>4</xdr:col>
          <xdr:colOff>1038225</xdr:colOff>
          <xdr:row>9</xdr:row>
          <xdr:rowOff>247650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魚類（淡水）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9</xdr:row>
          <xdr:rowOff>0</xdr:rowOff>
        </xdr:from>
        <xdr:to>
          <xdr:col>7</xdr:col>
          <xdr:colOff>1123950</xdr:colOff>
          <xdr:row>9</xdr:row>
          <xdr:rowOff>247650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魚類（海水・汽水）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8</xdr:row>
          <xdr:rowOff>257175</xdr:rowOff>
        </xdr:from>
        <xdr:to>
          <xdr:col>11</xdr:col>
          <xdr:colOff>257175</xdr:colOff>
          <xdr:row>9</xdr:row>
          <xdr:rowOff>219075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16</xdr:row>
          <xdr:rowOff>0</xdr:rowOff>
        </xdr:from>
        <xdr:to>
          <xdr:col>7</xdr:col>
          <xdr:colOff>933450</xdr:colOff>
          <xdr:row>17</xdr:row>
          <xdr:rowOff>247650</xdr:rowOff>
        </xdr:to>
        <xdr:sp macro="" textlink="">
          <xdr:nvSpPr>
            <xdr:cNvPr id="4181" name="Check Box 85" hidden="1">
              <a:extLst>
                <a:ext uri="{63B3BB69-23CF-44E3-9099-C40C66FF867C}">
                  <a14:compatExt spid="_x0000_s4181"/>
                </a:ext>
                <a:ext uri="{FF2B5EF4-FFF2-40B4-BE49-F238E27FC236}">
                  <a16:creationId xmlns:a16="http://schemas.microsoft.com/office/drawing/2014/main" id="{00000000-0008-0000-0100-00005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定量分析の追加（魚類、細菌叢のみ）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23</xdr:row>
          <xdr:rowOff>161925</xdr:rowOff>
        </xdr:from>
        <xdr:to>
          <xdr:col>4</xdr:col>
          <xdr:colOff>962025</xdr:colOff>
          <xdr:row>24</xdr:row>
          <xdr:rowOff>247650</xdr:rowOff>
        </xdr:to>
        <xdr:sp macro="" textlink="">
          <xdr:nvSpPr>
            <xdr:cNvPr id="4185" name="Check Box 89" hidden="1">
              <a:extLst>
                <a:ext uri="{63B3BB69-23CF-44E3-9099-C40C66FF867C}">
                  <a14:compatExt spid="_x0000_s4185"/>
                </a:ext>
                <a:ext uri="{FF2B5EF4-FFF2-40B4-BE49-F238E27FC236}">
                  <a16:creationId xmlns:a16="http://schemas.microsoft.com/office/drawing/2014/main" id="{00000000-0008-0000-0100-00005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網羅的解析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23</xdr:row>
          <xdr:rowOff>161925</xdr:rowOff>
        </xdr:from>
        <xdr:to>
          <xdr:col>7</xdr:col>
          <xdr:colOff>1019175</xdr:colOff>
          <xdr:row>24</xdr:row>
          <xdr:rowOff>247650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  <a:ext uri="{FF2B5EF4-FFF2-40B4-BE49-F238E27FC236}">
                  <a16:creationId xmlns:a16="http://schemas.microsoft.com/office/drawing/2014/main" id="{00000000-0008-0000-0100-00005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種特異的解析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23</xdr:row>
          <xdr:rowOff>161925</xdr:rowOff>
        </xdr:from>
        <xdr:to>
          <xdr:col>9</xdr:col>
          <xdr:colOff>342900</xdr:colOff>
          <xdr:row>24</xdr:row>
          <xdr:rowOff>247650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  <a:ext uri="{FF2B5EF4-FFF2-40B4-BE49-F238E27FC236}">
                  <a16:creationId xmlns:a16="http://schemas.microsoft.com/office/drawing/2014/main" id="{00000000-0008-0000-0100-00005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種同定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23</xdr:row>
          <xdr:rowOff>161925</xdr:rowOff>
        </xdr:from>
        <xdr:to>
          <xdr:col>11</xdr:col>
          <xdr:colOff>209550</xdr:colOff>
          <xdr:row>24</xdr:row>
          <xdr:rowOff>247650</xdr:rowOff>
        </xdr:to>
        <xdr:sp macro="" textlink="">
          <xdr:nvSpPr>
            <xdr:cNvPr id="4188" name="Check Box 92" descr="あああ" hidden="1">
              <a:extLst>
                <a:ext uri="{63B3BB69-23CF-44E3-9099-C40C66FF867C}">
                  <a14:compatExt spid="_x0000_s4188"/>
                </a:ext>
                <a:ext uri="{FF2B5EF4-FFF2-40B4-BE49-F238E27FC236}">
                  <a16:creationId xmlns:a16="http://schemas.microsoft.com/office/drawing/2014/main" id="{00000000-0008-0000-0100-00005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26</xdr:row>
          <xdr:rowOff>9525</xdr:rowOff>
        </xdr:from>
        <xdr:to>
          <xdr:col>4</xdr:col>
          <xdr:colOff>1038225</xdr:colOff>
          <xdr:row>26</xdr:row>
          <xdr:rowOff>257175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  <a:ext uri="{FF2B5EF4-FFF2-40B4-BE49-F238E27FC236}">
                  <a16:creationId xmlns:a16="http://schemas.microsoft.com/office/drawing/2014/main" id="{00000000-0008-0000-0100-00005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魚類（淡水）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25</xdr:row>
          <xdr:rowOff>276225</xdr:rowOff>
        </xdr:from>
        <xdr:to>
          <xdr:col>7</xdr:col>
          <xdr:colOff>1238250</xdr:colOff>
          <xdr:row>26</xdr:row>
          <xdr:rowOff>257175</xdr:rowOff>
        </xdr:to>
        <xdr:sp macro="" textlink="">
          <xdr:nvSpPr>
            <xdr:cNvPr id="4190" name="Check Box 94" hidden="1">
              <a:extLst>
                <a:ext uri="{63B3BB69-23CF-44E3-9099-C40C66FF867C}">
                  <a14:compatExt spid="_x0000_s4190"/>
                </a:ext>
                <a:ext uri="{FF2B5EF4-FFF2-40B4-BE49-F238E27FC236}">
                  <a16:creationId xmlns:a16="http://schemas.microsoft.com/office/drawing/2014/main" id="{00000000-0008-0000-0100-00005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魚類（海水・汽水）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25</xdr:row>
          <xdr:rowOff>257175</xdr:rowOff>
        </xdr:from>
        <xdr:to>
          <xdr:col>11</xdr:col>
          <xdr:colOff>257175</xdr:colOff>
          <xdr:row>26</xdr:row>
          <xdr:rowOff>228600</xdr:rowOff>
        </xdr:to>
        <xdr:sp macro="" textlink="">
          <xdr:nvSpPr>
            <xdr:cNvPr id="4191" name="Check Box 95" hidden="1">
              <a:extLst>
                <a:ext uri="{63B3BB69-23CF-44E3-9099-C40C66FF867C}">
                  <a14:compatExt spid="_x0000_s4191"/>
                </a:ext>
                <a:ext uri="{FF2B5EF4-FFF2-40B4-BE49-F238E27FC236}">
                  <a16:creationId xmlns:a16="http://schemas.microsoft.com/office/drawing/2014/main" id="{00000000-0008-0000-0100-00005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33</xdr:row>
          <xdr:rowOff>238125</xdr:rowOff>
        </xdr:from>
        <xdr:to>
          <xdr:col>7</xdr:col>
          <xdr:colOff>933450</xdr:colOff>
          <xdr:row>34</xdr:row>
          <xdr:rowOff>247650</xdr:rowOff>
        </xdr:to>
        <xdr:sp macro="" textlink="">
          <xdr:nvSpPr>
            <xdr:cNvPr id="4193" name="Check Box 97" hidden="1">
              <a:extLst>
                <a:ext uri="{63B3BB69-23CF-44E3-9099-C40C66FF867C}">
                  <a14:compatExt spid="_x0000_s4193"/>
                </a:ext>
                <a:ext uri="{FF2B5EF4-FFF2-40B4-BE49-F238E27FC236}">
                  <a16:creationId xmlns:a16="http://schemas.microsoft.com/office/drawing/2014/main" id="{00000000-0008-0000-0100-00006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定量分析の追加（魚類、細菌叢のみ）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40</xdr:row>
          <xdr:rowOff>152400</xdr:rowOff>
        </xdr:from>
        <xdr:to>
          <xdr:col>4</xdr:col>
          <xdr:colOff>962025</xdr:colOff>
          <xdr:row>41</xdr:row>
          <xdr:rowOff>247650</xdr:rowOff>
        </xdr:to>
        <xdr:sp macro="" textlink="">
          <xdr:nvSpPr>
            <xdr:cNvPr id="4194" name="Check Box 98" hidden="1">
              <a:extLst>
                <a:ext uri="{63B3BB69-23CF-44E3-9099-C40C66FF867C}">
                  <a14:compatExt spid="_x0000_s4194"/>
                </a:ext>
                <a:ext uri="{FF2B5EF4-FFF2-40B4-BE49-F238E27FC236}">
                  <a16:creationId xmlns:a16="http://schemas.microsoft.com/office/drawing/2014/main" id="{00000000-0008-0000-0100-00006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網羅的解析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40</xdr:row>
          <xdr:rowOff>152400</xdr:rowOff>
        </xdr:from>
        <xdr:to>
          <xdr:col>7</xdr:col>
          <xdr:colOff>1019175</xdr:colOff>
          <xdr:row>41</xdr:row>
          <xdr:rowOff>247650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  <a:ext uri="{FF2B5EF4-FFF2-40B4-BE49-F238E27FC236}">
                  <a16:creationId xmlns:a16="http://schemas.microsoft.com/office/drawing/2014/main" id="{00000000-0008-0000-0100-00006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種特異的解析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40</xdr:row>
          <xdr:rowOff>152400</xdr:rowOff>
        </xdr:from>
        <xdr:to>
          <xdr:col>9</xdr:col>
          <xdr:colOff>342900</xdr:colOff>
          <xdr:row>41</xdr:row>
          <xdr:rowOff>247650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  <a:ext uri="{FF2B5EF4-FFF2-40B4-BE49-F238E27FC236}">
                  <a16:creationId xmlns:a16="http://schemas.microsoft.com/office/drawing/2014/main" id="{00000000-0008-0000-0100-00006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種同定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40</xdr:row>
          <xdr:rowOff>152400</xdr:rowOff>
        </xdr:from>
        <xdr:to>
          <xdr:col>11</xdr:col>
          <xdr:colOff>209550</xdr:colOff>
          <xdr:row>41</xdr:row>
          <xdr:rowOff>247650</xdr:rowOff>
        </xdr:to>
        <xdr:sp macro="" textlink="">
          <xdr:nvSpPr>
            <xdr:cNvPr id="4197" name="Check Box 101" descr="あああ" hidden="1">
              <a:extLst>
                <a:ext uri="{63B3BB69-23CF-44E3-9099-C40C66FF867C}">
                  <a14:compatExt spid="_x0000_s4197"/>
                </a:ext>
                <a:ext uri="{FF2B5EF4-FFF2-40B4-BE49-F238E27FC236}">
                  <a16:creationId xmlns:a16="http://schemas.microsoft.com/office/drawing/2014/main" id="{00000000-0008-0000-0100-00006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43</xdr:row>
          <xdr:rowOff>9525</xdr:rowOff>
        </xdr:from>
        <xdr:to>
          <xdr:col>4</xdr:col>
          <xdr:colOff>1038225</xdr:colOff>
          <xdr:row>43</xdr:row>
          <xdr:rowOff>257175</xdr:rowOff>
        </xdr:to>
        <xdr:sp macro="" textlink="">
          <xdr:nvSpPr>
            <xdr:cNvPr id="4198" name="Check Box 102" hidden="1">
              <a:extLst>
                <a:ext uri="{63B3BB69-23CF-44E3-9099-C40C66FF867C}">
                  <a14:compatExt spid="_x0000_s4198"/>
                </a:ext>
                <a:ext uri="{FF2B5EF4-FFF2-40B4-BE49-F238E27FC236}">
                  <a16:creationId xmlns:a16="http://schemas.microsoft.com/office/drawing/2014/main" id="{00000000-0008-0000-0100-00006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魚類（淡水）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43</xdr:row>
          <xdr:rowOff>0</xdr:rowOff>
        </xdr:from>
        <xdr:to>
          <xdr:col>7</xdr:col>
          <xdr:colOff>1314450</xdr:colOff>
          <xdr:row>43</xdr:row>
          <xdr:rowOff>257175</xdr:rowOff>
        </xdr:to>
        <xdr:sp macro="" textlink="">
          <xdr:nvSpPr>
            <xdr:cNvPr id="4199" name="Check Box 103" hidden="1">
              <a:extLst>
                <a:ext uri="{63B3BB69-23CF-44E3-9099-C40C66FF867C}">
                  <a14:compatExt spid="_x0000_s4199"/>
                </a:ext>
                <a:ext uri="{FF2B5EF4-FFF2-40B4-BE49-F238E27FC236}">
                  <a16:creationId xmlns:a16="http://schemas.microsoft.com/office/drawing/2014/main" id="{00000000-0008-0000-0100-00006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魚類（海水・汽水）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42</xdr:row>
          <xdr:rowOff>257175</xdr:rowOff>
        </xdr:from>
        <xdr:to>
          <xdr:col>11</xdr:col>
          <xdr:colOff>257175</xdr:colOff>
          <xdr:row>43</xdr:row>
          <xdr:rowOff>228600</xdr:rowOff>
        </xdr:to>
        <xdr:sp macro="" textlink="">
          <xdr:nvSpPr>
            <xdr:cNvPr id="4200" name="Check Box 104" hidden="1">
              <a:extLst>
                <a:ext uri="{63B3BB69-23CF-44E3-9099-C40C66FF867C}">
                  <a14:compatExt spid="_x0000_s4200"/>
                </a:ext>
                <a:ext uri="{FF2B5EF4-FFF2-40B4-BE49-F238E27FC236}">
                  <a16:creationId xmlns:a16="http://schemas.microsoft.com/office/drawing/2014/main" id="{00000000-0008-0000-0100-00006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50</xdr:row>
          <xdr:rowOff>238125</xdr:rowOff>
        </xdr:from>
        <xdr:to>
          <xdr:col>7</xdr:col>
          <xdr:colOff>933450</xdr:colOff>
          <xdr:row>51</xdr:row>
          <xdr:rowOff>247650</xdr:rowOff>
        </xdr:to>
        <xdr:sp macro="" textlink="">
          <xdr:nvSpPr>
            <xdr:cNvPr id="4202" name="Check Box 106" hidden="1">
              <a:extLst>
                <a:ext uri="{63B3BB69-23CF-44E3-9099-C40C66FF867C}">
                  <a14:compatExt spid="_x0000_s4202"/>
                </a:ext>
                <a:ext uri="{FF2B5EF4-FFF2-40B4-BE49-F238E27FC236}">
                  <a16:creationId xmlns:a16="http://schemas.microsoft.com/office/drawing/2014/main" id="{00000000-0008-0000-0100-00006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定量分析の追加（魚類、細菌叢のみ）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19</xdr:row>
          <xdr:rowOff>47625</xdr:rowOff>
        </xdr:from>
        <xdr:to>
          <xdr:col>8</xdr:col>
          <xdr:colOff>114300</xdr:colOff>
          <xdr:row>19</xdr:row>
          <xdr:rowOff>209550</xdr:rowOff>
        </xdr:to>
        <xdr:sp macro="" textlink="">
          <xdr:nvSpPr>
            <xdr:cNvPr id="4209" name="Check Box 113" hidden="1">
              <a:extLst>
                <a:ext uri="{63B3BB69-23CF-44E3-9099-C40C66FF867C}">
                  <a14:compatExt spid="_x0000_s4209"/>
                </a:ext>
                <a:ext uri="{FF2B5EF4-FFF2-40B4-BE49-F238E27FC236}">
                  <a16:creationId xmlns:a16="http://schemas.microsoft.com/office/drawing/2014/main" id="{00000000-0008-0000-0100-00007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36</xdr:row>
          <xdr:rowOff>38100</xdr:rowOff>
        </xdr:from>
        <xdr:to>
          <xdr:col>8</xdr:col>
          <xdr:colOff>152400</xdr:colOff>
          <xdr:row>36</xdr:row>
          <xdr:rowOff>200025</xdr:rowOff>
        </xdr:to>
        <xdr:sp macro="" textlink="">
          <xdr:nvSpPr>
            <xdr:cNvPr id="4210" name="Check Box 114" hidden="1">
              <a:extLst>
                <a:ext uri="{63B3BB69-23CF-44E3-9099-C40C66FF867C}">
                  <a14:compatExt spid="_x0000_s4210"/>
                </a:ext>
                <a:ext uri="{FF2B5EF4-FFF2-40B4-BE49-F238E27FC236}">
                  <a16:creationId xmlns:a16="http://schemas.microsoft.com/office/drawing/2014/main" id="{00000000-0008-0000-0100-00007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53</xdr:row>
          <xdr:rowOff>28575</xdr:rowOff>
        </xdr:from>
        <xdr:to>
          <xdr:col>8</xdr:col>
          <xdr:colOff>228600</xdr:colOff>
          <xdr:row>53</xdr:row>
          <xdr:rowOff>219075</xdr:rowOff>
        </xdr:to>
        <xdr:sp macro="" textlink="">
          <xdr:nvSpPr>
            <xdr:cNvPr id="4211" name="Check Box 115" hidden="1">
              <a:extLst>
                <a:ext uri="{63B3BB69-23CF-44E3-9099-C40C66FF867C}">
                  <a14:compatExt spid="_x0000_s4211"/>
                </a:ext>
                <a:ext uri="{FF2B5EF4-FFF2-40B4-BE49-F238E27FC236}">
                  <a16:creationId xmlns:a16="http://schemas.microsoft.com/office/drawing/2014/main" id="{00000000-0008-0000-0100-00007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12</xdr:row>
          <xdr:rowOff>0</xdr:rowOff>
        </xdr:from>
        <xdr:to>
          <xdr:col>7</xdr:col>
          <xdr:colOff>733425</xdr:colOff>
          <xdr:row>12</xdr:row>
          <xdr:rowOff>247650</xdr:rowOff>
        </xdr:to>
        <xdr:sp macro="" textlink="">
          <xdr:nvSpPr>
            <xdr:cNvPr id="4237" name="Check Box 141" hidden="1">
              <a:extLst>
                <a:ext uri="{63B3BB69-23CF-44E3-9099-C40C66FF867C}">
                  <a14:compatExt spid="_x0000_s4237"/>
                </a:ext>
                <a:ext uri="{FF2B5EF4-FFF2-40B4-BE49-F238E27FC236}">
                  <a16:creationId xmlns:a16="http://schemas.microsoft.com/office/drawing/2014/main" id="{00000000-0008-0000-0100-00008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プライマーの追加（魚類・哺乳類のみ）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29</xdr:row>
          <xdr:rowOff>0</xdr:rowOff>
        </xdr:from>
        <xdr:to>
          <xdr:col>7</xdr:col>
          <xdr:colOff>733425</xdr:colOff>
          <xdr:row>29</xdr:row>
          <xdr:rowOff>247650</xdr:rowOff>
        </xdr:to>
        <xdr:sp macro="" textlink="">
          <xdr:nvSpPr>
            <xdr:cNvPr id="4238" name="Check Box 142" hidden="1">
              <a:extLst>
                <a:ext uri="{63B3BB69-23CF-44E3-9099-C40C66FF867C}">
                  <a14:compatExt spid="_x0000_s4238"/>
                </a:ext>
                <a:ext uri="{FF2B5EF4-FFF2-40B4-BE49-F238E27FC236}">
                  <a16:creationId xmlns:a16="http://schemas.microsoft.com/office/drawing/2014/main" id="{00000000-0008-0000-0100-00008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プライマーの追加（魚類・哺乳類のみ）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46</xdr:row>
          <xdr:rowOff>0</xdr:rowOff>
        </xdr:from>
        <xdr:to>
          <xdr:col>7</xdr:col>
          <xdr:colOff>733425</xdr:colOff>
          <xdr:row>46</xdr:row>
          <xdr:rowOff>247650</xdr:rowOff>
        </xdr:to>
        <xdr:sp macro="" textlink="">
          <xdr:nvSpPr>
            <xdr:cNvPr id="4239" name="Check Box 143" hidden="1">
              <a:extLst>
                <a:ext uri="{63B3BB69-23CF-44E3-9099-C40C66FF867C}">
                  <a14:compatExt spid="_x0000_s4239"/>
                </a:ext>
                <a:ext uri="{FF2B5EF4-FFF2-40B4-BE49-F238E27FC236}">
                  <a16:creationId xmlns:a16="http://schemas.microsoft.com/office/drawing/2014/main" id="{00000000-0008-0000-0100-00008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プライマーの追加（魚類・哺乳類のみ）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6</xdr:row>
          <xdr:rowOff>228600</xdr:rowOff>
        </xdr:from>
        <xdr:to>
          <xdr:col>4</xdr:col>
          <xdr:colOff>962025</xdr:colOff>
          <xdr:row>7</xdr:row>
          <xdr:rowOff>238125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3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網羅的解析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6</xdr:row>
          <xdr:rowOff>228600</xdr:rowOff>
        </xdr:from>
        <xdr:to>
          <xdr:col>7</xdr:col>
          <xdr:colOff>1019175</xdr:colOff>
          <xdr:row>7</xdr:row>
          <xdr:rowOff>238125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3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種特異的解析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6</xdr:row>
          <xdr:rowOff>228600</xdr:rowOff>
        </xdr:from>
        <xdr:to>
          <xdr:col>9</xdr:col>
          <xdr:colOff>342900</xdr:colOff>
          <xdr:row>7</xdr:row>
          <xdr:rowOff>238125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種同定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6</xdr:row>
          <xdr:rowOff>228600</xdr:rowOff>
        </xdr:from>
        <xdr:to>
          <xdr:col>11</xdr:col>
          <xdr:colOff>209550</xdr:colOff>
          <xdr:row>7</xdr:row>
          <xdr:rowOff>238125</xdr:rowOff>
        </xdr:to>
        <xdr:sp macro="" textlink="">
          <xdr:nvSpPr>
            <xdr:cNvPr id="5124" name="Check Box 4" descr="あああ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3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9</xdr:row>
          <xdr:rowOff>9525</xdr:rowOff>
        </xdr:from>
        <xdr:to>
          <xdr:col>4</xdr:col>
          <xdr:colOff>1038225</xdr:colOff>
          <xdr:row>9</xdr:row>
          <xdr:rowOff>247650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3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魚類（淡水）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9</xdr:row>
          <xdr:rowOff>0</xdr:rowOff>
        </xdr:from>
        <xdr:to>
          <xdr:col>7</xdr:col>
          <xdr:colOff>1123950</xdr:colOff>
          <xdr:row>9</xdr:row>
          <xdr:rowOff>247650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3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魚類（海水・汽水）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8</xdr:row>
          <xdr:rowOff>257175</xdr:rowOff>
        </xdr:from>
        <xdr:to>
          <xdr:col>11</xdr:col>
          <xdr:colOff>257175</xdr:colOff>
          <xdr:row>9</xdr:row>
          <xdr:rowOff>228600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3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16</xdr:row>
          <xdr:rowOff>0</xdr:rowOff>
        </xdr:from>
        <xdr:to>
          <xdr:col>7</xdr:col>
          <xdr:colOff>933450</xdr:colOff>
          <xdr:row>17</xdr:row>
          <xdr:rowOff>247650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3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定量分析の追加（魚類、細菌叢のみ）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23</xdr:row>
          <xdr:rowOff>161925</xdr:rowOff>
        </xdr:from>
        <xdr:to>
          <xdr:col>4</xdr:col>
          <xdr:colOff>962025</xdr:colOff>
          <xdr:row>24</xdr:row>
          <xdr:rowOff>247650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3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網羅的解析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23</xdr:row>
          <xdr:rowOff>161925</xdr:rowOff>
        </xdr:from>
        <xdr:to>
          <xdr:col>7</xdr:col>
          <xdr:colOff>1019175</xdr:colOff>
          <xdr:row>24</xdr:row>
          <xdr:rowOff>247650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3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種特異的解析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23</xdr:row>
          <xdr:rowOff>161925</xdr:rowOff>
        </xdr:from>
        <xdr:to>
          <xdr:col>9</xdr:col>
          <xdr:colOff>342900</xdr:colOff>
          <xdr:row>24</xdr:row>
          <xdr:rowOff>247650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3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種同定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23</xdr:row>
          <xdr:rowOff>161925</xdr:rowOff>
        </xdr:from>
        <xdr:to>
          <xdr:col>11</xdr:col>
          <xdr:colOff>209550</xdr:colOff>
          <xdr:row>24</xdr:row>
          <xdr:rowOff>247650</xdr:rowOff>
        </xdr:to>
        <xdr:sp macro="" textlink="">
          <xdr:nvSpPr>
            <xdr:cNvPr id="5132" name="Check Box 12" descr="あああ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3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26</xdr:row>
          <xdr:rowOff>9525</xdr:rowOff>
        </xdr:from>
        <xdr:to>
          <xdr:col>4</xdr:col>
          <xdr:colOff>1038225</xdr:colOff>
          <xdr:row>26</xdr:row>
          <xdr:rowOff>257175</xdr:rowOff>
        </xdr:to>
        <xdr:sp macro="" textlink="">
          <xdr:nvSpPr>
            <xdr:cNvPr id="5133" name="Check Box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3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魚類（淡水）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25</xdr:row>
          <xdr:rowOff>276225</xdr:rowOff>
        </xdr:from>
        <xdr:to>
          <xdr:col>7</xdr:col>
          <xdr:colOff>1247775</xdr:colOff>
          <xdr:row>26</xdr:row>
          <xdr:rowOff>257175</xdr:rowOff>
        </xdr:to>
        <xdr:sp macro="" textlink="">
          <xdr:nvSpPr>
            <xdr:cNvPr id="5134" name="Check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3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魚類（海水・汽水）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25</xdr:row>
          <xdr:rowOff>257175</xdr:rowOff>
        </xdr:from>
        <xdr:to>
          <xdr:col>11</xdr:col>
          <xdr:colOff>257175</xdr:colOff>
          <xdr:row>26</xdr:row>
          <xdr:rowOff>228600</xdr:rowOff>
        </xdr:to>
        <xdr:sp macro="" textlink="">
          <xdr:nvSpPr>
            <xdr:cNvPr id="5135" name="Check Box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3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33</xdr:row>
          <xdr:rowOff>238125</xdr:rowOff>
        </xdr:from>
        <xdr:to>
          <xdr:col>7</xdr:col>
          <xdr:colOff>933450</xdr:colOff>
          <xdr:row>34</xdr:row>
          <xdr:rowOff>247650</xdr:rowOff>
        </xdr:to>
        <xdr:sp macro="" textlink="">
          <xdr:nvSpPr>
            <xdr:cNvPr id="5136" name="Check Box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3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定量分析の追加（魚類、細菌叢のみ）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40</xdr:row>
          <xdr:rowOff>152400</xdr:rowOff>
        </xdr:from>
        <xdr:to>
          <xdr:col>4</xdr:col>
          <xdr:colOff>962025</xdr:colOff>
          <xdr:row>41</xdr:row>
          <xdr:rowOff>247650</xdr:rowOff>
        </xdr:to>
        <xdr:sp macro="" textlink="">
          <xdr:nvSpPr>
            <xdr:cNvPr id="5137" name="Check Box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3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網羅的解析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40</xdr:row>
          <xdr:rowOff>152400</xdr:rowOff>
        </xdr:from>
        <xdr:to>
          <xdr:col>7</xdr:col>
          <xdr:colOff>1019175</xdr:colOff>
          <xdr:row>41</xdr:row>
          <xdr:rowOff>247650</xdr:rowOff>
        </xdr:to>
        <xdr:sp macro="" textlink="">
          <xdr:nvSpPr>
            <xdr:cNvPr id="5138" name="Check Box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3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種特異的解析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40</xdr:row>
          <xdr:rowOff>152400</xdr:rowOff>
        </xdr:from>
        <xdr:to>
          <xdr:col>9</xdr:col>
          <xdr:colOff>342900</xdr:colOff>
          <xdr:row>41</xdr:row>
          <xdr:rowOff>247650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3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種同定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40</xdr:row>
          <xdr:rowOff>152400</xdr:rowOff>
        </xdr:from>
        <xdr:to>
          <xdr:col>11</xdr:col>
          <xdr:colOff>209550</xdr:colOff>
          <xdr:row>41</xdr:row>
          <xdr:rowOff>247650</xdr:rowOff>
        </xdr:to>
        <xdr:sp macro="" textlink="">
          <xdr:nvSpPr>
            <xdr:cNvPr id="5140" name="Check Box 20" descr="あああ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3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43</xdr:row>
          <xdr:rowOff>9525</xdr:rowOff>
        </xdr:from>
        <xdr:to>
          <xdr:col>4</xdr:col>
          <xdr:colOff>1038225</xdr:colOff>
          <xdr:row>43</xdr:row>
          <xdr:rowOff>257175</xdr:rowOff>
        </xdr:to>
        <xdr:sp macro="" textlink="">
          <xdr:nvSpPr>
            <xdr:cNvPr id="5141" name="Check Box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3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魚類（淡水）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43</xdr:row>
          <xdr:rowOff>0</xdr:rowOff>
        </xdr:from>
        <xdr:to>
          <xdr:col>7</xdr:col>
          <xdr:colOff>1314450</xdr:colOff>
          <xdr:row>43</xdr:row>
          <xdr:rowOff>257175</xdr:rowOff>
        </xdr:to>
        <xdr:sp macro="" textlink="">
          <xdr:nvSpPr>
            <xdr:cNvPr id="5142" name="Check Box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3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魚類（海水・汽水）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42</xdr:row>
          <xdr:rowOff>257175</xdr:rowOff>
        </xdr:from>
        <xdr:to>
          <xdr:col>11</xdr:col>
          <xdr:colOff>257175</xdr:colOff>
          <xdr:row>43</xdr:row>
          <xdr:rowOff>228600</xdr:rowOff>
        </xdr:to>
        <xdr:sp macro="" textlink="">
          <xdr:nvSpPr>
            <xdr:cNvPr id="5143" name="Check Box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3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50</xdr:row>
          <xdr:rowOff>238125</xdr:rowOff>
        </xdr:from>
        <xdr:to>
          <xdr:col>7</xdr:col>
          <xdr:colOff>933450</xdr:colOff>
          <xdr:row>51</xdr:row>
          <xdr:rowOff>247650</xdr:rowOff>
        </xdr:to>
        <xdr:sp macro="" textlink="">
          <xdr:nvSpPr>
            <xdr:cNvPr id="5144" name="Check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3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定量分析の追加（魚類、細菌叢のみ）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19</xdr:row>
          <xdr:rowOff>47625</xdr:rowOff>
        </xdr:from>
        <xdr:to>
          <xdr:col>8</xdr:col>
          <xdr:colOff>114300</xdr:colOff>
          <xdr:row>19</xdr:row>
          <xdr:rowOff>209550</xdr:rowOff>
        </xdr:to>
        <xdr:sp macro="" textlink="">
          <xdr:nvSpPr>
            <xdr:cNvPr id="5145" name="Check Box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3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36</xdr:row>
          <xdr:rowOff>38100</xdr:rowOff>
        </xdr:from>
        <xdr:to>
          <xdr:col>8</xdr:col>
          <xdr:colOff>152400</xdr:colOff>
          <xdr:row>36</xdr:row>
          <xdr:rowOff>200025</xdr:rowOff>
        </xdr:to>
        <xdr:sp macro="" textlink="">
          <xdr:nvSpPr>
            <xdr:cNvPr id="5146" name="Check Box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3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53</xdr:row>
          <xdr:rowOff>28575</xdr:rowOff>
        </xdr:from>
        <xdr:to>
          <xdr:col>8</xdr:col>
          <xdr:colOff>228600</xdr:colOff>
          <xdr:row>53</xdr:row>
          <xdr:rowOff>228600</xdr:rowOff>
        </xdr:to>
        <xdr:sp macro="" textlink="">
          <xdr:nvSpPr>
            <xdr:cNvPr id="5147" name="Check Box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3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定量分析の追加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12</xdr:row>
          <xdr:rowOff>0</xdr:rowOff>
        </xdr:from>
        <xdr:to>
          <xdr:col>7</xdr:col>
          <xdr:colOff>723900</xdr:colOff>
          <xdr:row>12</xdr:row>
          <xdr:rowOff>247650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3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プライマーの追加（魚類・哺乳類のみ）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29</xdr:row>
          <xdr:rowOff>0</xdr:rowOff>
        </xdr:from>
        <xdr:to>
          <xdr:col>7</xdr:col>
          <xdr:colOff>723900</xdr:colOff>
          <xdr:row>29</xdr:row>
          <xdr:rowOff>247650</xdr:rowOff>
        </xdr:to>
        <xdr:sp macro="" textlink="">
          <xdr:nvSpPr>
            <xdr:cNvPr id="5149" name="Check Box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3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プライマーの追加（魚類・哺乳類のみ）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46</xdr:row>
          <xdr:rowOff>0</xdr:rowOff>
        </xdr:from>
        <xdr:to>
          <xdr:col>7</xdr:col>
          <xdr:colOff>723900</xdr:colOff>
          <xdr:row>46</xdr:row>
          <xdr:rowOff>247650</xdr:rowOff>
        </xdr:to>
        <xdr:sp macro="" textlink="">
          <xdr:nvSpPr>
            <xdr:cNvPr id="5150" name="Check Box 30" hidden="1">
              <a:extLst>
                <a:ext uri="{63B3BB69-23CF-44E3-9099-C40C66FF867C}">
                  <a14:compatExt spid="_x0000_s5150"/>
                </a:ext>
                <a:ext uri="{FF2B5EF4-FFF2-40B4-BE49-F238E27FC236}">
                  <a16:creationId xmlns:a16="http://schemas.microsoft.com/office/drawing/2014/main" id="{00000000-0008-0000-0300-00001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プライマーの追加（魚類・哺乳類のみ）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26" Type="http://schemas.openxmlformats.org/officeDocument/2006/relationships/ctrlProp" Target="../ctrlProps/ctrlProp36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1.x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5" Type="http://schemas.openxmlformats.org/officeDocument/2006/relationships/ctrlProp" Target="../ctrlProps/ctrlProp35.xml"/><Relationship Id="rId33" Type="http://schemas.openxmlformats.org/officeDocument/2006/relationships/ctrlProp" Target="../ctrlProps/ctrlProp4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6.xml"/><Relationship Id="rId20" Type="http://schemas.openxmlformats.org/officeDocument/2006/relationships/ctrlProp" Target="../ctrlProps/ctrlProp30.xml"/><Relationship Id="rId29" Type="http://schemas.openxmlformats.org/officeDocument/2006/relationships/ctrlProp" Target="../ctrlProps/ctrlProp3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24" Type="http://schemas.openxmlformats.org/officeDocument/2006/relationships/ctrlProp" Target="../ctrlProps/ctrlProp34.xml"/><Relationship Id="rId32" Type="http://schemas.openxmlformats.org/officeDocument/2006/relationships/ctrlProp" Target="../ctrlProps/ctrlProp42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23" Type="http://schemas.openxmlformats.org/officeDocument/2006/relationships/ctrlProp" Target="../ctrlProps/ctrlProp33.xml"/><Relationship Id="rId28" Type="http://schemas.openxmlformats.org/officeDocument/2006/relationships/ctrlProp" Target="../ctrlProps/ctrlProp38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31" Type="http://schemas.openxmlformats.org/officeDocument/2006/relationships/ctrlProp" Target="../ctrlProps/ctrlProp41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Relationship Id="rId22" Type="http://schemas.openxmlformats.org/officeDocument/2006/relationships/ctrlProp" Target="../ctrlProps/ctrlProp32.xml"/><Relationship Id="rId27" Type="http://schemas.openxmlformats.org/officeDocument/2006/relationships/ctrlProp" Target="../ctrlProps/ctrlProp37.xml"/><Relationship Id="rId30" Type="http://schemas.openxmlformats.org/officeDocument/2006/relationships/ctrlProp" Target="../ctrlProps/ctrlProp40.xml"/><Relationship Id="rId8" Type="http://schemas.openxmlformats.org/officeDocument/2006/relationships/ctrlProp" Target="../ctrlProps/ctrlProp1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3.xml"/><Relationship Id="rId18" Type="http://schemas.openxmlformats.org/officeDocument/2006/relationships/ctrlProp" Target="../ctrlProps/ctrlProp58.xml"/><Relationship Id="rId26" Type="http://schemas.openxmlformats.org/officeDocument/2006/relationships/ctrlProp" Target="../ctrlProps/ctrlProp66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61.xml"/><Relationship Id="rId7" Type="http://schemas.openxmlformats.org/officeDocument/2006/relationships/ctrlProp" Target="../ctrlProps/ctrlProp47.xml"/><Relationship Id="rId12" Type="http://schemas.openxmlformats.org/officeDocument/2006/relationships/ctrlProp" Target="../ctrlProps/ctrlProp52.xml"/><Relationship Id="rId17" Type="http://schemas.openxmlformats.org/officeDocument/2006/relationships/ctrlProp" Target="../ctrlProps/ctrlProp57.xml"/><Relationship Id="rId25" Type="http://schemas.openxmlformats.org/officeDocument/2006/relationships/ctrlProp" Target="../ctrlProps/ctrlProp65.xml"/><Relationship Id="rId33" Type="http://schemas.openxmlformats.org/officeDocument/2006/relationships/ctrlProp" Target="../ctrlProps/ctrlProp7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56.xml"/><Relationship Id="rId20" Type="http://schemas.openxmlformats.org/officeDocument/2006/relationships/ctrlProp" Target="../ctrlProps/ctrlProp60.xml"/><Relationship Id="rId29" Type="http://schemas.openxmlformats.org/officeDocument/2006/relationships/ctrlProp" Target="../ctrlProps/ctrlProp69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46.xml"/><Relationship Id="rId11" Type="http://schemas.openxmlformats.org/officeDocument/2006/relationships/ctrlProp" Target="../ctrlProps/ctrlProp51.xml"/><Relationship Id="rId24" Type="http://schemas.openxmlformats.org/officeDocument/2006/relationships/ctrlProp" Target="../ctrlProps/ctrlProp64.xml"/><Relationship Id="rId32" Type="http://schemas.openxmlformats.org/officeDocument/2006/relationships/ctrlProp" Target="../ctrlProps/ctrlProp72.xml"/><Relationship Id="rId5" Type="http://schemas.openxmlformats.org/officeDocument/2006/relationships/ctrlProp" Target="../ctrlProps/ctrlProp45.xml"/><Relationship Id="rId15" Type="http://schemas.openxmlformats.org/officeDocument/2006/relationships/ctrlProp" Target="../ctrlProps/ctrlProp55.xml"/><Relationship Id="rId23" Type="http://schemas.openxmlformats.org/officeDocument/2006/relationships/ctrlProp" Target="../ctrlProps/ctrlProp63.xml"/><Relationship Id="rId28" Type="http://schemas.openxmlformats.org/officeDocument/2006/relationships/ctrlProp" Target="../ctrlProps/ctrlProp68.xml"/><Relationship Id="rId10" Type="http://schemas.openxmlformats.org/officeDocument/2006/relationships/ctrlProp" Target="../ctrlProps/ctrlProp50.xml"/><Relationship Id="rId19" Type="http://schemas.openxmlformats.org/officeDocument/2006/relationships/ctrlProp" Target="../ctrlProps/ctrlProp59.xml"/><Relationship Id="rId31" Type="http://schemas.openxmlformats.org/officeDocument/2006/relationships/ctrlProp" Target="../ctrlProps/ctrlProp71.xml"/><Relationship Id="rId4" Type="http://schemas.openxmlformats.org/officeDocument/2006/relationships/ctrlProp" Target="../ctrlProps/ctrlProp44.xml"/><Relationship Id="rId9" Type="http://schemas.openxmlformats.org/officeDocument/2006/relationships/ctrlProp" Target="../ctrlProps/ctrlProp49.xml"/><Relationship Id="rId14" Type="http://schemas.openxmlformats.org/officeDocument/2006/relationships/ctrlProp" Target="../ctrlProps/ctrlProp54.xml"/><Relationship Id="rId22" Type="http://schemas.openxmlformats.org/officeDocument/2006/relationships/ctrlProp" Target="../ctrlProps/ctrlProp62.xml"/><Relationship Id="rId27" Type="http://schemas.openxmlformats.org/officeDocument/2006/relationships/ctrlProp" Target="../ctrlProps/ctrlProp67.xml"/><Relationship Id="rId30" Type="http://schemas.openxmlformats.org/officeDocument/2006/relationships/ctrlProp" Target="../ctrlProps/ctrlProp70.xml"/><Relationship Id="rId8" Type="http://schemas.openxmlformats.org/officeDocument/2006/relationships/ctrlProp" Target="../ctrlProps/ctrlProp4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5784A-13D1-4E82-B842-38BA3E8EFC29}">
  <sheetPr codeName="Sheet2">
    <tabColor theme="6" tint="-0.249977111117893"/>
    <pageSetUpPr fitToPage="1"/>
  </sheetPr>
  <dimension ref="B1:AP53"/>
  <sheetViews>
    <sheetView showGridLines="0" tabSelected="1" view="pageBreakPreview" topLeftCell="A19" zoomScaleNormal="115" zoomScaleSheetLayoutView="100" workbookViewId="0">
      <selection activeCell="Y37" sqref="G37:AM37"/>
    </sheetView>
  </sheetViews>
  <sheetFormatPr defaultColWidth="9" defaultRowHeight="18.75"/>
  <cols>
    <col min="1" max="1" width="1.125" style="1" customWidth="1"/>
    <col min="2" max="2" width="2.625" style="1" customWidth="1"/>
    <col min="3" max="3" width="9.5" style="1" customWidth="1"/>
    <col min="4" max="5" width="2.625" style="1" customWidth="1"/>
    <col min="6" max="6" width="13.75" style="1" customWidth="1"/>
    <col min="7" max="7" width="2.75" style="1" customWidth="1"/>
    <col min="8" max="28" width="2.625" style="1" customWidth="1"/>
    <col min="29" max="29" width="3.5" style="1" customWidth="1"/>
    <col min="30" max="39" width="2.625" style="1" customWidth="1"/>
    <col min="40" max="40" width="1.75" style="1" customWidth="1"/>
    <col min="41" max="41" width="25.75" style="1" customWidth="1"/>
    <col min="42" max="42" width="42.375" style="1" customWidth="1"/>
    <col min="43" max="16384" width="9" style="1"/>
  </cols>
  <sheetData>
    <row r="1" spans="2:41" s="2" customFormat="1" ht="16.5" customHeight="1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5"/>
      <c r="V1" s="4"/>
      <c r="W1" s="4"/>
      <c r="X1" s="400"/>
      <c r="Y1" s="401"/>
      <c r="Z1" s="400"/>
      <c r="AA1" s="401"/>
      <c r="AB1" s="396"/>
      <c r="AC1" s="397"/>
      <c r="AD1" s="396"/>
      <c r="AE1" s="397"/>
      <c r="AF1" s="396"/>
      <c r="AG1" s="397"/>
      <c r="AH1" s="396"/>
      <c r="AI1" s="397"/>
      <c r="AJ1" s="396"/>
      <c r="AK1" s="397"/>
      <c r="AL1" s="397"/>
      <c r="AM1" s="397"/>
      <c r="AO1" s="10"/>
    </row>
    <row r="2" spans="2:41" s="2" customFormat="1"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5"/>
      <c r="V2" s="4"/>
      <c r="W2" s="4"/>
      <c r="X2" s="404" t="s">
        <v>107</v>
      </c>
      <c r="Y2" s="404"/>
      <c r="Z2" s="404"/>
      <c r="AA2" s="404"/>
      <c r="AB2" s="404"/>
      <c r="AC2" s="404"/>
      <c r="AD2" s="404"/>
      <c r="AE2" s="402"/>
      <c r="AF2" s="403"/>
      <c r="AG2" s="403"/>
      <c r="AH2" s="403"/>
      <c r="AI2" s="403"/>
      <c r="AJ2" s="403"/>
      <c r="AK2" s="403"/>
      <c r="AL2" s="403"/>
      <c r="AM2" s="403"/>
      <c r="AN2" s="6"/>
      <c r="AO2" s="4"/>
    </row>
    <row r="3" spans="2:41" s="2" customFormat="1" ht="18" customHeight="1">
      <c r="AD3" s="7"/>
      <c r="AE3" s="7"/>
      <c r="AF3" s="6"/>
      <c r="AG3" s="6"/>
      <c r="AH3" s="6"/>
      <c r="AI3" s="6"/>
      <c r="AJ3" s="6"/>
      <c r="AK3" s="6"/>
      <c r="AL3" s="6"/>
      <c r="AM3" s="6"/>
    </row>
    <row r="4" spans="2:41" s="2" customFormat="1" ht="24.75" customHeight="1">
      <c r="B4" s="398" t="s">
        <v>1</v>
      </c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399"/>
      <c r="AD4" s="399"/>
      <c r="AE4" s="399"/>
      <c r="AF4" s="399"/>
      <c r="AG4" s="399"/>
      <c r="AH4" s="399"/>
      <c r="AI4" s="399"/>
      <c r="AJ4" s="399"/>
      <c r="AK4" s="399"/>
      <c r="AL4" s="399"/>
      <c r="AM4" s="399"/>
    </row>
    <row r="5" spans="2:41" s="2" customFormat="1" ht="24.75" customHeight="1">
      <c r="B5" s="97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271" t="s">
        <v>167</v>
      </c>
      <c r="O5" s="271"/>
      <c r="P5" s="271"/>
      <c r="Q5" s="271"/>
      <c r="R5" s="271"/>
      <c r="S5" s="271"/>
      <c r="T5" s="271"/>
      <c r="U5" s="271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</row>
    <row r="6" spans="2:41" s="2" customFormat="1" ht="24.75" customHeight="1">
      <c r="B6" s="18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</row>
    <row r="7" spans="2:41" s="2" customFormat="1" ht="24.75" customHeight="1">
      <c r="B7" s="18"/>
      <c r="C7" s="19"/>
      <c r="D7" s="19"/>
      <c r="E7" s="19"/>
      <c r="F7" s="32"/>
      <c r="G7" s="287" t="s">
        <v>108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8"/>
      <c r="AE7" s="288"/>
      <c r="AF7" s="288"/>
      <c r="AG7" s="288"/>
      <c r="AH7" s="288"/>
      <c r="AI7" s="289"/>
      <c r="AJ7" s="35"/>
      <c r="AK7" s="35"/>
      <c r="AL7" s="19"/>
      <c r="AM7" s="19"/>
    </row>
    <row r="8" spans="2:41" s="2" customFormat="1" ht="19.5" customHeight="1">
      <c r="B8" s="3"/>
      <c r="C8" s="3"/>
      <c r="D8" s="3"/>
      <c r="E8" s="3"/>
      <c r="F8" s="30"/>
      <c r="G8" s="293"/>
      <c r="H8" s="29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8"/>
      <c r="AK8" s="8"/>
      <c r="AL8" s="3"/>
      <c r="AM8" s="3"/>
    </row>
    <row r="9" spans="2:41" s="2" customFormat="1" ht="20.100000000000001" customHeight="1">
      <c r="B9" s="329" t="s">
        <v>2</v>
      </c>
      <c r="C9" s="353"/>
      <c r="D9" s="290" t="s">
        <v>109</v>
      </c>
      <c r="E9" s="291"/>
      <c r="F9" s="292"/>
      <c r="G9" s="281"/>
      <c r="H9" s="282"/>
      <c r="I9" s="282"/>
      <c r="J9" s="282"/>
      <c r="K9" s="282"/>
      <c r="L9" s="282"/>
      <c r="M9" s="282"/>
      <c r="N9" s="282"/>
      <c r="O9" s="282"/>
      <c r="P9" s="282"/>
      <c r="Q9" s="282"/>
      <c r="R9" s="282"/>
      <c r="S9" s="282"/>
      <c r="T9" s="282"/>
      <c r="U9" s="282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  <c r="AK9" s="282"/>
      <c r="AL9" s="282"/>
      <c r="AM9" s="283"/>
    </row>
    <row r="10" spans="2:41" s="2" customFormat="1" ht="20.100000000000001" customHeight="1">
      <c r="B10" s="331"/>
      <c r="C10" s="354"/>
      <c r="D10" s="323" t="s">
        <v>3</v>
      </c>
      <c r="E10" s="324"/>
      <c r="F10" s="325"/>
      <c r="G10" s="248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50"/>
    </row>
    <row r="11" spans="2:41" s="2" customFormat="1" ht="20.100000000000001" customHeight="1">
      <c r="B11" s="331"/>
      <c r="C11" s="354"/>
      <c r="D11" s="284" t="s">
        <v>4</v>
      </c>
      <c r="E11" s="285"/>
      <c r="F11" s="286"/>
      <c r="G11" s="193" t="s">
        <v>110</v>
      </c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249"/>
      <c r="Z11" s="249"/>
      <c r="AA11" s="249"/>
      <c r="AB11" s="249"/>
      <c r="AC11" s="249"/>
      <c r="AD11" s="249"/>
      <c r="AE11" s="249"/>
      <c r="AF11" s="249"/>
      <c r="AG11" s="249"/>
      <c r="AH11" s="249"/>
      <c r="AI11" s="249"/>
      <c r="AJ11" s="249"/>
      <c r="AK11" s="249"/>
      <c r="AL11" s="249"/>
      <c r="AM11" s="250"/>
    </row>
    <row r="12" spans="2:41" s="2" customFormat="1" ht="20.100000000000001" customHeight="1">
      <c r="B12" s="331"/>
      <c r="C12" s="354"/>
      <c r="D12" s="284" t="s">
        <v>5</v>
      </c>
      <c r="E12" s="285"/>
      <c r="F12" s="286"/>
      <c r="G12" s="242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4"/>
    </row>
    <row r="13" spans="2:41" s="2" customFormat="1" ht="20.100000000000001" customHeight="1">
      <c r="B13" s="331"/>
      <c r="C13" s="354"/>
      <c r="D13" s="284" t="s">
        <v>6</v>
      </c>
      <c r="E13" s="285"/>
      <c r="F13" s="286"/>
      <c r="G13" s="242"/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4"/>
    </row>
    <row r="14" spans="2:41" s="2" customFormat="1" ht="20.100000000000001" customHeight="1">
      <c r="B14" s="333"/>
      <c r="C14" s="355"/>
      <c r="D14" s="314" t="s">
        <v>7</v>
      </c>
      <c r="E14" s="315"/>
      <c r="F14" s="316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2"/>
      <c r="AN14" s="24"/>
    </row>
    <row r="15" spans="2:41" s="2" customFormat="1" ht="20.100000000000001" customHeight="1">
      <c r="B15" s="33"/>
      <c r="C15" s="33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0"/>
      <c r="AN15" s="23"/>
    </row>
    <row r="16" spans="2:41" s="2" customFormat="1" ht="20.100000000000001" customHeight="1">
      <c r="B16" s="22"/>
      <c r="C16" s="22"/>
      <c r="AM16" s="11"/>
    </row>
    <row r="17" spans="2:42" s="2" customFormat="1" ht="18.75" customHeight="1">
      <c r="B17" s="329" t="s">
        <v>8</v>
      </c>
      <c r="C17" s="330"/>
      <c r="D17" s="317" t="s">
        <v>9</v>
      </c>
      <c r="E17" s="318"/>
      <c r="F17" s="319"/>
      <c r="G17" s="305"/>
      <c r="H17" s="306"/>
      <c r="I17" s="306"/>
      <c r="J17" s="306"/>
      <c r="K17" s="306"/>
      <c r="L17" s="306"/>
      <c r="M17" s="306"/>
      <c r="N17" s="306"/>
      <c r="O17" s="306"/>
      <c r="P17" s="307"/>
      <c r="Q17" s="38" t="s">
        <v>10</v>
      </c>
      <c r="R17" s="38"/>
      <c r="S17" s="39"/>
      <c r="T17" s="39"/>
      <c r="U17" s="40"/>
      <c r="V17" s="41"/>
      <c r="W17" s="40"/>
      <c r="X17" s="42"/>
      <c r="Y17" s="43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5"/>
      <c r="AO17" s="2" t="b">
        <v>0</v>
      </c>
      <c r="AP17" s="2" t="b">
        <v>0</v>
      </c>
    </row>
    <row r="18" spans="2:42" s="2" customFormat="1" ht="20.100000000000001" customHeight="1">
      <c r="B18" s="331"/>
      <c r="C18" s="332"/>
      <c r="D18" s="320"/>
      <c r="E18" s="321"/>
      <c r="F18" s="322"/>
      <c r="G18" s="248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249"/>
      <c r="Z18" s="249"/>
      <c r="AA18" s="249"/>
      <c r="AB18" s="249"/>
      <c r="AC18" s="249"/>
      <c r="AD18" s="249"/>
      <c r="AE18" s="249"/>
      <c r="AF18" s="249"/>
      <c r="AG18" s="249"/>
      <c r="AH18" s="249"/>
      <c r="AI18" s="249"/>
      <c r="AJ18" s="249"/>
      <c r="AK18" s="249"/>
      <c r="AL18" s="249"/>
      <c r="AM18" s="250"/>
    </row>
    <row r="19" spans="2:42" s="2" customFormat="1" ht="20.100000000000001" customHeight="1">
      <c r="B19" s="331"/>
      <c r="C19" s="332"/>
      <c r="D19" s="284" t="s">
        <v>196</v>
      </c>
      <c r="E19" s="285"/>
      <c r="F19" s="286"/>
      <c r="G19" s="248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49"/>
      <c r="Z19" s="249"/>
      <c r="AA19" s="249"/>
      <c r="AB19" s="249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50"/>
    </row>
    <row r="20" spans="2:42" s="2" customFormat="1" ht="20.100000000000001" customHeight="1">
      <c r="B20" s="331"/>
      <c r="C20" s="332"/>
      <c r="D20" s="323" t="s">
        <v>11</v>
      </c>
      <c r="E20" s="324"/>
      <c r="F20" s="325"/>
      <c r="G20" s="245"/>
      <c r="H20" s="246"/>
      <c r="I20" s="246"/>
      <c r="J20" s="246"/>
      <c r="K20" s="246"/>
      <c r="L20" s="246"/>
      <c r="M20" s="246"/>
      <c r="N20" s="246"/>
      <c r="O20" s="246"/>
      <c r="P20" s="247"/>
      <c r="Q20" s="46" t="s">
        <v>216</v>
      </c>
      <c r="R20" s="46"/>
      <c r="S20" s="47"/>
      <c r="T20" s="47"/>
      <c r="U20" s="48"/>
      <c r="V20" s="49"/>
      <c r="W20" s="48"/>
      <c r="X20" s="50"/>
      <c r="Y20" s="51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52"/>
      <c r="AO20" s="2" t="b">
        <v>0</v>
      </c>
      <c r="AP20" s="2" t="b">
        <v>0</v>
      </c>
    </row>
    <row r="21" spans="2:42" s="2" customFormat="1" ht="19.5" customHeight="1">
      <c r="B21" s="331"/>
      <c r="C21" s="332"/>
      <c r="D21" s="320"/>
      <c r="E21" s="321"/>
      <c r="F21" s="322"/>
      <c r="G21" s="248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50"/>
    </row>
    <row r="22" spans="2:42" s="2" customFormat="1" ht="20.100000000000001" customHeight="1">
      <c r="B22" s="331"/>
      <c r="C22" s="332"/>
      <c r="D22" s="323" t="s">
        <v>217</v>
      </c>
      <c r="E22" s="324"/>
      <c r="F22" s="325"/>
      <c r="G22" s="284" t="s">
        <v>111</v>
      </c>
      <c r="H22" s="285"/>
      <c r="I22" s="328"/>
      <c r="J22" s="326"/>
      <c r="K22" s="249"/>
      <c r="L22" s="249"/>
      <c r="M22" s="249"/>
      <c r="N22" s="249"/>
      <c r="O22" s="249"/>
      <c r="P22" s="327"/>
      <c r="Q22" s="86" t="s">
        <v>201</v>
      </c>
      <c r="R22" s="86"/>
      <c r="S22" s="87"/>
      <c r="T22" s="88"/>
      <c r="U22" s="88"/>
      <c r="V22" s="87"/>
      <c r="W22" s="88"/>
      <c r="X22" s="89"/>
      <c r="Y22" s="90"/>
      <c r="Z22" s="37"/>
      <c r="AA22" s="37"/>
      <c r="AB22" s="87"/>
      <c r="AC22" s="90"/>
      <c r="AD22" s="56"/>
      <c r="AE22" s="54"/>
      <c r="AF22" s="56"/>
      <c r="AG22" s="54"/>
      <c r="AH22" s="56"/>
      <c r="AI22" s="54"/>
      <c r="AJ22" s="55"/>
      <c r="AK22" s="55"/>
      <c r="AL22" s="55"/>
      <c r="AM22" s="57"/>
      <c r="AN22" s="59"/>
    </row>
    <row r="23" spans="2:42" s="2" customFormat="1" ht="20.100000000000001" customHeight="1">
      <c r="B23" s="333"/>
      <c r="C23" s="334"/>
      <c r="D23" s="335" t="s">
        <v>12</v>
      </c>
      <c r="E23" s="336"/>
      <c r="F23" s="337"/>
      <c r="G23" s="79" t="s">
        <v>197</v>
      </c>
      <c r="H23" s="80"/>
      <c r="I23" s="81"/>
      <c r="J23" s="77"/>
      <c r="K23" s="80"/>
      <c r="L23" s="77"/>
      <c r="M23" s="82"/>
      <c r="N23" s="83"/>
      <c r="O23" s="77"/>
      <c r="P23" s="78"/>
      <c r="Q23" s="78"/>
      <c r="R23" s="84"/>
      <c r="S23" s="78"/>
      <c r="T23" s="78"/>
      <c r="U23" s="81"/>
      <c r="V23" s="81"/>
      <c r="W23" s="81"/>
      <c r="X23" s="80"/>
      <c r="Y23" s="77"/>
      <c r="Z23" s="83"/>
      <c r="AA23" s="77"/>
      <c r="AB23" s="81"/>
      <c r="AC23" s="80"/>
      <c r="AD23" s="81"/>
      <c r="AE23" s="80"/>
      <c r="AF23" s="77"/>
      <c r="AG23" s="83"/>
      <c r="AH23" s="77"/>
      <c r="AI23" s="77"/>
      <c r="AJ23" s="83"/>
      <c r="AK23" s="83"/>
      <c r="AL23" s="83"/>
      <c r="AM23" s="85"/>
    </row>
    <row r="24" spans="2:42" s="2" customFormat="1" ht="20.100000000000001" customHeight="1">
      <c r="B24" s="338" t="s">
        <v>202</v>
      </c>
      <c r="C24" s="339"/>
      <c r="D24" s="356" t="s">
        <v>191</v>
      </c>
      <c r="E24" s="357"/>
      <c r="F24" s="358"/>
      <c r="G24" s="254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6"/>
    </row>
    <row r="25" spans="2:42" s="2" customFormat="1" ht="19.5" customHeight="1">
      <c r="B25" s="340"/>
      <c r="C25" s="341"/>
      <c r="D25" s="359"/>
      <c r="E25" s="360"/>
      <c r="F25" s="361"/>
      <c r="G25" s="257"/>
      <c r="H25" s="258"/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9"/>
    </row>
    <row r="26" spans="2:42" s="2" customFormat="1" ht="20.100000000000001" customHeight="1">
      <c r="B26" s="340"/>
      <c r="C26" s="341"/>
      <c r="D26" s="359"/>
      <c r="E26" s="360"/>
      <c r="F26" s="361"/>
      <c r="G26" s="257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9"/>
    </row>
    <row r="27" spans="2:42" s="2" customFormat="1" ht="20.100000000000001" customHeight="1">
      <c r="B27" s="340"/>
      <c r="C27" s="341"/>
      <c r="D27" s="362"/>
      <c r="E27" s="363"/>
      <c r="F27" s="364"/>
      <c r="G27" s="260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261"/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1"/>
      <c r="AM27" s="262"/>
    </row>
    <row r="28" spans="2:42" s="2" customFormat="1" ht="20.100000000000001" customHeight="1">
      <c r="B28" s="340"/>
      <c r="C28" s="341"/>
      <c r="D28" s="294" t="s">
        <v>198</v>
      </c>
      <c r="E28" s="295"/>
      <c r="F28" s="296"/>
      <c r="G28" s="75"/>
      <c r="H28" s="56"/>
      <c r="I28" s="56"/>
      <c r="J28" s="37"/>
      <c r="K28" s="76"/>
      <c r="L28" s="300" t="s">
        <v>15</v>
      </c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  <c r="AL28" s="301"/>
      <c r="AM28" s="302"/>
    </row>
    <row r="29" spans="2:42" s="2" customFormat="1" ht="20.100000000000001" customHeight="1">
      <c r="B29" s="342"/>
      <c r="C29" s="343"/>
      <c r="D29" s="297"/>
      <c r="E29" s="298"/>
      <c r="F29" s="299"/>
      <c r="G29" s="303" t="s">
        <v>16</v>
      </c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140"/>
      <c r="T29" s="141" t="s">
        <v>13</v>
      </c>
      <c r="U29" s="141"/>
      <c r="V29" s="142" t="s">
        <v>17</v>
      </c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3"/>
    </row>
    <row r="30" spans="2:42" s="2" customFormat="1" ht="20.100000000000001" customHeight="1">
      <c r="B30" s="21"/>
      <c r="C30" s="144"/>
      <c r="D30" s="176" t="s">
        <v>203</v>
      </c>
      <c r="E30" s="145"/>
      <c r="F30" s="145"/>
      <c r="G30" s="145"/>
      <c r="H30" s="23"/>
      <c r="I30" s="23"/>
      <c r="J30" s="26"/>
      <c r="K30" s="139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</row>
    <row r="31" spans="2:42" s="2" customFormat="1" ht="20.100000000000001" customHeight="1">
      <c r="B31" s="21"/>
      <c r="C31" s="25"/>
      <c r="D31" s="175"/>
      <c r="E31" s="175"/>
      <c r="F31" s="175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147"/>
      <c r="T31" s="147"/>
      <c r="U31" s="147"/>
      <c r="V31" s="146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</row>
    <row r="32" spans="2:42" s="2" customFormat="1" ht="20.100000000000001" customHeight="1">
      <c r="B32" s="347" t="s">
        <v>18</v>
      </c>
      <c r="C32" s="348"/>
      <c r="D32" s="290" t="s">
        <v>19</v>
      </c>
      <c r="E32" s="291"/>
      <c r="F32" s="292"/>
      <c r="G32" s="305"/>
      <c r="H32" s="306"/>
      <c r="I32" s="306"/>
      <c r="J32" s="306"/>
      <c r="K32" s="306"/>
      <c r="L32" s="306"/>
      <c r="M32" s="306"/>
      <c r="N32" s="306"/>
      <c r="O32" s="306"/>
      <c r="P32" s="307"/>
      <c r="Q32" s="61"/>
      <c r="R32" s="62"/>
      <c r="S32" s="63"/>
      <c r="T32" s="63"/>
      <c r="U32" s="60"/>
      <c r="V32" s="60"/>
      <c r="W32" s="60"/>
      <c r="X32" s="64"/>
      <c r="Y32" s="36"/>
      <c r="Z32" s="65"/>
      <c r="AA32" s="36"/>
      <c r="AB32" s="60"/>
      <c r="AC32" s="64"/>
      <c r="AD32" s="60"/>
      <c r="AE32" s="64"/>
      <c r="AF32" s="36"/>
      <c r="AG32" s="65"/>
      <c r="AH32" s="36"/>
      <c r="AI32" s="36"/>
      <c r="AJ32" s="65"/>
      <c r="AK32" s="65"/>
      <c r="AL32" s="65"/>
      <c r="AM32" s="66"/>
      <c r="AO32" s="2" t="b">
        <v>0</v>
      </c>
      <c r="AP32" s="2" t="b">
        <v>0</v>
      </c>
    </row>
    <row r="33" spans="2:42" s="2" customFormat="1" ht="20.100000000000001" customHeight="1">
      <c r="B33" s="349"/>
      <c r="C33" s="350"/>
      <c r="D33" s="284" t="s">
        <v>20</v>
      </c>
      <c r="E33" s="285"/>
      <c r="F33" s="286"/>
      <c r="G33" s="245"/>
      <c r="H33" s="246"/>
      <c r="I33" s="246"/>
      <c r="J33" s="246"/>
      <c r="K33" s="246"/>
      <c r="L33" s="246"/>
      <c r="M33" s="246"/>
      <c r="N33" s="246"/>
      <c r="O33" s="246"/>
      <c r="P33" s="247"/>
      <c r="Q33" s="53"/>
      <c r="R33" s="67" t="s">
        <v>21</v>
      </c>
      <c r="S33" s="67"/>
      <c r="T33" s="67"/>
      <c r="U33" s="56"/>
      <c r="V33" s="56"/>
      <c r="W33" s="56"/>
      <c r="X33" s="54"/>
      <c r="Y33" s="58"/>
      <c r="Z33" s="37" t="s">
        <v>13</v>
      </c>
      <c r="AA33" s="263"/>
      <c r="AB33" s="263"/>
      <c r="AC33" s="37" t="s">
        <v>22</v>
      </c>
      <c r="AD33" s="37"/>
      <c r="AE33" s="68" t="s">
        <v>23</v>
      </c>
      <c r="AF33" s="68"/>
      <c r="AG33" s="68"/>
      <c r="AH33" s="68"/>
      <c r="AI33" s="68"/>
      <c r="AJ33" s="55"/>
      <c r="AK33" s="55"/>
      <c r="AL33" s="55"/>
      <c r="AM33" s="57"/>
      <c r="AO33" s="2" t="b">
        <v>0</v>
      </c>
      <c r="AP33" s="2" t="b">
        <v>0</v>
      </c>
    </row>
    <row r="34" spans="2:42" s="2" customFormat="1" ht="20.100000000000001" customHeight="1">
      <c r="B34" s="349"/>
      <c r="C34" s="350"/>
      <c r="D34" s="387" t="s">
        <v>199</v>
      </c>
      <c r="E34" s="324"/>
      <c r="F34" s="325"/>
      <c r="G34" s="374"/>
      <c r="H34" s="375"/>
      <c r="I34" s="375"/>
      <c r="J34" s="375"/>
      <c r="K34" s="375"/>
      <c r="L34" s="375"/>
      <c r="M34" s="375"/>
      <c r="N34" s="375"/>
      <c r="O34" s="375"/>
      <c r="P34" s="376"/>
      <c r="Q34" s="272" t="s">
        <v>24</v>
      </c>
      <c r="R34" s="273"/>
      <c r="S34" s="273"/>
      <c r="T34" s="273"/>
      <c r="U34" s="273"/>
      <c r="V34" s="273"/>
      <c r="W34" s="274"/>
      <c r="X34" s="264" t="s">
        <v>25</v>
      </c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  <c r="AJ34" s="243"/>
      <c r="AK34" s="243"/>
      <c r="AL34" s="243"/>
      <c r="AM34" s="244"/>
    </row>
    <row r="35" spans="2:42" s="2" customFormat="1" ht="20.100000000000001" customHeight="1">
      <c r="B35" s="349"/>
      <c r="C35" s="350"/>
      <c r="D35" s="388"/>
      <c r="E35" s="389"/>
      <c r="F35" s="390"/>
      <c r="G35" s="377"/>
      <c r="H35" s="378"/>
      <c r="I35" s="378"/>
      <c r="J35" s="378"/>
      <c r="K35" s="378"/>
      <c r="L35" s="378"/>
      <c r="M35" s="378"/>
      <c r="N35" s="378"/>
      <c r="O35" s="378"/>
      <c r="P35" s="379"/>
      <c r="Q35" s="275"/>
      <c r="R35" s="276"/>
      <c r="S35" s="276"/>
      <c r="T35" s="276"/>
      <c r="U35" s="276"/>
      <c r="V35" s="276"/>
      <c r="W35" s="277"/>
      <c r="X35" s="265"/>
      <c r="Y35" s="266"/>
      <c r="Z35" s="266"/>
      <c r="AA35" s="266"/>
      <c r="AB35" s="266"/>
      <c r="AC35" s="266"/>
      <c r="AD35" s="266"/>
      <c r="AE35" s="266"/>
      <c r="AF35" s="266"/>
      <c r="AG35" s="266"/>
      <c r="AH35" s="266"/>
      <c r="AI35" s="266"/>
      <c r="AJ35" s="266"/>
      <c r="AK35" s="266"/>
      <c r="AL35" s="266"/>
      <c r="AM35" s="267"/>
      <c r="AO35" s="2" t="b">
        <v>0</v>
      </c>
      <c r="AP35" s="2" t="b">
        <v>0</v>
      </c>
    </row>
    <row r="36" spans="2:42" s="2" customFormat="1" ht="20.100000000000001" customHeight="1">
      <c r="B36" s="351"/>
      <c r="C36" s="352"/>
      <c r="D36" s="391"/>
      <c r="E36" s="315"/>
      <c r="F36" s="392"/>
      <c r="G36" s="380"/>
      <c r="H36" s="381"/>
      <c r="I36" s="381"/>
      <c r="J36" s="381"/>
      <c r="K36" s="381"/>
      <c r="L36" s="381"/>
      <c r="M36" s="381"/>
      <c r="N36" s="381"/>
      <c r="O36" s="381"/>
      <c r="P36" s="382"/>
      <c r="Q36" s="278"/>
      <c r="R36" s="279"/>
      <c r="S36" s="279"/>
      <c r="T36" s="279"/>
      <c r="U36" s="279"/>
      <c r="V36" s="279"/>
      <c r="W36" s="280"/>
      <c r="X36" s="268"/>
      <c r="Y36" s="269"/>
      <c r="Z36" s="269"/>
      <c r="AA36" s="269"/>
      <c r="AB36" s="269"/>
      <c r="AC36" s="269"/>
      <c r="AD36" s="269"/>
      <c r="AE36" s="269"/>
      <c r="AF36" s="269"/>
      <c r="AG36" s="269"/>
      <c r="AH36" s="269"/>
      <c r="AI36" s="269"/>
      <c r="AJ36" s="269"/>
      <c r="AK36" s="269"/>
      <c r="AL36" s="269"/>
      <c r="AM36" s="270"/>
    </row>
    <row r="37" spans="2:42" s="2" customFormat="1" ht="20.100000000000001" customHeight="1">
      <c r="B37" s="338" t="s">
        <v>26</v>
      </c>
      <c r="C37" s="339"/>
      <c r="D37" s="290" t="s">
        <v>27</v>
      </c>
      <c r="E37" s="291"/>
      <c r="F37" s="292"/>
      <c r="G37" s="40"/>
      <c r="H37" s="40"/>
      <c r="I37" s="39"/>
      <c r="J37" s="40"/>
      <c r="K37" s="42"/>
      <c r="L37" s="40"/>
      <c r="M37" s="69"/>
      <c r="N37" s="41"/>
      <c r="O37" s="40"/>
      <c r="P37" s="70"/>
      <c r="Q37" s="71"/>
      <c r="R37" s="71"/>
      <c r="S37" s="71"/>
      <c r="T37" s="71"/>
      <c r="U37" s="71"/>
      <c r="V37" s="71"/>
      <c r="W37" s="71"/>
      <c r="X37" s="71"/>
      <c r="Y37" s="393" t="s">
        <v>28</v>
      </c>
      <c r="Z37" s="393"/>
      <c r="AA37" s="393"/>
      <c r="AB37" s="393"/>
      <c r="AC37" s="393"/>
      <c r="AD37" s="393"/>
      <c r="AE37" s="393"/>
      <c r="AF37" s="393"/>
      <c r="AG37" s="393"/>
      <c r="AH37" s="393"/>
      <c r="AI37" s="393"/>
      <c r="AJ37" s="393"/>
      <c r="AK37" s="393"/>
      <c r="AL37" s="393"/>
      <c r="AM37" s="394"/>
      <c r="AO37" s="2" t="b">
        <v>0</v>
      </c>
    </row>
    <row r="38" spans="2:42" s="2" customFormat="1" ht="20.100000000000001" customHeight="1">
      <c r="B38" s="340"/>
      <c r="C38" s="341"/>
      <c r="D38" s="320" t="s">
        <v>109</v>
      </c>
      <c r="E38" s="321"/>
      <c r="F38" s="322"/>
      <c r="G38" s="248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  <c r="AK38" s="249"/>
      <c r="AL38" s="249"/>
      <c r="AM38" s="250"/>
      <c r="AO38" s="2" t="b">
        <v>0</v>
      </c>
    </row>
    <row r="39" spans="2:42" s="2" customFormat="1" ht="20.100000000000001" customHeight="1">
      <c r="B39" s="340"/>
      <c r="C39" s="341"/>
      <c r="D39" s="323" t="s">
        <v>3</v>
      </c>
      <c r="E39" s="324"/>
      <c r="F39" s="325"/>
      <c r="G39" s="248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50"/>
    </row>
    <row r="40" spans="2:42" s="2" customFormat="1" ht="20.100000000000001" customHeight="1">
      <c r="B40" s="340"/>
      <c r="C40" s="341"/>
      <c r="D40" s="284" t="s">
        <v>4</v>
      </c>
      <c r="E40" s="285"/>
      <c r="F40" s="286"/>
      <c r="G40" s="31" t="s">
        <v>110</v>
      </c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  <c r="AE40" s="249"/>
      <c r="AF40" s="249"/>
      <c r="AG40" s="249"/>
      <c r="AH40" s="249"/>
      <c r="AI40" s="249"/>
      <c r="AJ40" s="249"/>
      <c r="AK40" s="249"/>
      <c r="AL40" s="249"/>
      <c r="AM40" s="250"/>
    </row>
    <row r="41" spans="2:42" s="2" customFormat="1" ht="20.100000000000001" customHeight="1">
      <c r="B41" s="340"/>
      <c r="C41" s="341"/>
      <c r="D41" s="323" t="s">
        <v>5</v>
      </c>
      <c r="E41" s="324"/>
      <c r="F41" s="325"/>
      <c r="G41" s="248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50"/>
    </row>
    <row r="42" spans="2:42" s="2" customFormat="1" ht="20.100000000000001" customHeight="1">
      <c r="B42" s="340"/>
      <c r="C42" s="346"/>
      <c r="D42" s="344" t="s">
        <v>29</v>
      </c>
      <c r="E42" s="285"/>
      <c r="F42" s="345"/>
      <c r="G42" s="248"/>
      <c r="H42" s="249"/>
      <c r="I42" s="249"/>
      <c r="J42" s="249"/>
      <c r="K42" s="249"/>
      <c r="L42" s="249"/>
      <c r="M42" s="249"/>
      <c r="N42" s="249"/>
      <c r="O42" s="249"/>
      <c r="P42" s="249"/>
      <c r="Q42" s="249"/>
      <c r="R42" s="249"/>
      <c r="S42" s="249"/>
      <c r="T42" s="249"/>
      <c r="U42" s="249"/>
      <c r="V42" s="249"/>
      <c r="W42" s="249"/>
      <c r="X42" s="249"/>
      <c r="Y42" s="249"/>
      <c r="Z42" s="249"/>
      <c r="AA42" s="249"/>
      <c r="AB42" s="249"/>
      <c r="AC42" s="249"/>
      <c r="AD42" s="249"/>
      <c r="AE42" s="249"/>
      <c r="AF42" s="249"/>
      <c r="AG42" s="249"/>
      <c r="AH42" s="249"/>
      <c r="AI42" s="249"/>
      <c r="AJ42" s="249"/>
      <c r="AK42" s="249"/>
      <c r="AL42" s="249"/>
      <c r="AM42" s="250"/>
    </row>
    <row r="43" spans="2:42" s="2" customFormat="1" ht="20.100000000000001" customHeight="1">
      <c r="B43" s="342"/>
      <c r="C43" s="343"/>
      <c r="D43" s="383" t="s">
        <v>7</v>
      </c>
      <c r="E43" s="384"/>
      <c r="F43" s="385"/>
      <c r="G43" s="386"/>
      <c r="H43" s="251"/>
      <c r="I43" s="251"/>
      <c r="J43" s="251"/>
      <c r="K43" s="251"/>
      <c r="L43" s="251"/>
      <c r="M43" s="251"/>
      <c r="N43" s="251"/>
      <c r="O43" s="251"/>
      <c r="P43" s="251"/>
      <c r="Q43" s="251"/>
      <c r="R43" s="251"/>
      <c r="S43" s="251"/>
      <c r="T43" s="251"/>
      <c r="U43" s="251"/>
      <c r="V43" s="251"/>
      <c r="W43" s="251"/>
      <c r="X43" s="251"/>
      <c r="Y43" s="251"/>
      <c r="Z43" s="251"/>
      <c r="AA43" s="251"/>
      <c r="AB43" s="251"/>
      <c r="AC43" s="251"/>
      <c r="AD43" s="251"/>
      <c r="AE43" s="251"/>
      <c r="AF43" s="251"/>
      <c r="AG43" s="251"/>
      <c r="AH43" s="251"/>
      <c r="AI43" s="251"/>
      <c r="AJ43" s="251"/>
      <c r="AK43" s="251"/>
      <c r="AL43" s="251"/>
      <c r="AM43" s="252"/>
    </row>
    <row r="44" spans="2:42" s="2" customFormat="1" ht="20.100000000000001" customHeight="1">
      <c r="B44" s="29"/>
      <c r="C44" s="29"/>
      <c r="D44" s="91" t="s">
        <v>200</v>
      </c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7"/>
      <c r="Y44" s="26"/>
      <c r="Z44" s="28"/>
      <c r="AA44" s="26"/>
      <c r="AB44" s="23"/>
      <c r="AC44" s="27"/>
      <c r="AD44" s="23"/>
      <c r="AE44" s="27"/>
      <c r="AF44" s="26"/>
      <c r="AG44" s="28"/>
      <c r="AH44" s="26"/>
      <c r="AI44" s="26"/>
      <c r="AJ44" s="28"/>
      <c r="AK44" s="28"/>
      <c r="AL44" s="28"/>
      <c r="AM44" s="23"/>
    </row>
    <row r="45" spans="2:42">
      <c r="AM45" s="34"/>
    </row>
    <row r="46" spans="2:42" s="2" customFormat="1" ht="20.25" customHeight="1">
      <c r="B46" s="308" t="s">
        <v>30</v>
      </c>
      <c r="C46" s="309"/>
      <c r="D46" s="72"/>
      <c r="E46" s="365" t="s">
        <v>114</v>
      </c>
      <c r="F46" s="366"/>
      <c r="G46" s="366"/>
      <c r="H46" s="366"/>
      <c r="I46" s="366"/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7"/>
    </row>
    <row r="47" spans="2:42" s="2" customFormat="1" ht="20.25" customHeight="1">
      <c r="B47" s="310"/>
      <c r="C47" s="311"/>
      <c r="D47" s="73"/>
      <c r="E47" s="92" t="s">
        <v>112</v>
      </c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4"/>
    </row>
    <row r="48" spans="2:42" s="2" customFormat="1" ht="20.25" customHeight="1">
      <c r="B48" s="310"/>
      <c r="C48" s="311"/>
      <c r="D48" s="73"/>
      <c r="E48" s="371" t="s">
        <v>31</v>
      </c>
      <c r="F48" s="372"/>
      <c r="G48" s="372"/>
      <c r="H48" s="372"/>
      <c r="I48" s="372"/>
      <c r="J48" s="372"/>
      <c r="K48" s="372"/>
      <c r="L48" s="372"/>
      <c r="M48" s="372"/>
      <c r="N48" s="372"/>
      <c r="O48" s="372"/>
      <c r="P48" s="372"/>
      <c r="Q48" s="372"/>
      <c r="R48" s="372"/>
      <c r="S48" s="372"/>
      <c r="T48" s="372"/>
      <c r="U48" s="372"/>
      <c r="V48" s="372"/>
      <c r="W48" s="372"/>
      <c r="X48" s="372"/>
      <c r="Y48" s="372"/>
      <c r="Z48" s="372"/>
      <c r="AA48" s="372"/>
      <c r="AB48" s="372"/>
      <c r="AC48" s="372"/>
      <c r="AD48" s="372"/>
      <c r="AE48" s="372"/>
      <c r="AF48" s="372"/>
      <c r="AG48" s="372"/>
      <c r="AH48" s="372"/>
      <c r="AI48" s="372"/>
      <c r="AJ48" s="372"/>
      <c r="AK48" s="372"/>
      <c r="AL48" s="372"/>
      <c r="AM48" s="373"/>
    </row>
    <row r="49" spans="2:39" s="2" customFormat="1" ht="20.25" customHeight="1">
      <c r="B49" s="310"/>
      <c r="C49" s="311"/>
      <c r="D49" s="73"/>
      <c r="E49" s="371" t="s">
        <v>32</v>
      </c>
      <c r="F49" s="372"/>
      <c r="G49" s="372"/>
      <c r="H49" s="372"/>
      <c r="I49" s="372"/>
      <c r="J49" s="372"/>
      <c r="K49" s="372"/>
      <c r="L49" s="372"/>
      <c r="M49" s="372"/>
      <c r="N49" s="372"/>
      <c r="O49" s="372"/>
      <c r="P49" s="372"/>
      <c r="Q49" s="372"/>
      <c r="R49" s="372"/>
      <c r="S49" s="372"/>
      <c r="T49" s="372"/>
      <c r="U49" s="372"/>
      <c r="V49" s="372"/>
      <c r="W49" s="372"/>
      <c r="X49" s="372"/>
      <c r="Y49" s="372"/>
      <c r="Z49" s="372"/>
      <c r="AA49" s="372"/>
      <c r="AB49" s="372"/>
      <c r="AC49" s="372"/>
      <c r="AD49" s="372"/>
      <c r="AE49" s="372"/>
      <c r="AF49" s="372"/>
      <c r="AG49" s="372"/>
      <c r="AH49" s="372"/>
      <c r="AI49" s="372"/>
      <c r="AJ49" s="372"/>
      <c r="AK49" s="372"/>
      <c r="AL49" s="372"/>
      <c r="AM49" s="373"/>
    </row>
    <row r="50" spans="2:39" s="2" customFormat="1" ht="21.95" customHeight="1">
      <c r="B50" s="312"/>
      <c r="C50" s="313"/>
      <c r="D50" s="74"/>
      <c r="E50" s="368" t="s">
        <v>33</v>
      </c>
      <c r="F50" s="369"/>
      <c r="G50" s="369"/>
      <c r="H50" s="369"/>
      <c r="I50" s="369"/>
      <c r="J50" s="369"/>
      <c r="K50" s="369"/>
      <c r="L50" s="369"/>
      <c r="M50" s="369"/>
      <c r="N50" s="369"/>
      <c r="O50" s="369"/>
      <c r="P50" s="369"/>
      <c r="Q50" s="369"/>
      <c r="R50" s="369"/>
      <c r="S50" s="369"/>
      <c r="T50" s="369"/>
      <c r="U50" s="369"/>
      <c r="V50" s="369"/>
      <c r="W50" s="369"/>
      <c r="X50" s="369"/>
      <c r="Y50" s="369"/>
      <c r="Z50" s="369"/>
      <c r="AA50" s="369"/>
      <c r="AB50" s="369"/>
      <c r="AC50" s="369"/>
      <c r="AD50" s="369"/>
      <c r="AE50" s="369"/>
      <c r="AF50" s="369"/>
      <c r="AG50" s="369"/>
      <c r="AH50" s="369"/>
      <c r="AI50" s="369"/>
      <c r="AJ50" s="369"/>
      <c r="AK50" s="369"/>
      <c r="AL50" s="369"/>
      <c r="AM50" s="370"/>
    </row>
    <row r="51" spans="2:39">
      <c r="B51" s="104" t="s">
        <v>165</v>
      </c>
      <c r="C51" s="395" t="s">
        <v>166</v>
      </c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5"/>
      <c r="AC51" s="395"/>
      <c r="AD51" s="395"/>
      <c r="AE51" s="395"/>
      <c r="AF51" s="395"/>
      <c r="AG51" s="395"/>
      <c r="AH51" s="395"/>
      <c r="AI51" s="395"/>
      <c r="AJ51" s="395"/>
      <c r="AK51" s="395"/>
      <c r="AL51" s="395"/>
      <c r="AM51" s="17"/>
    </row>
    <row r="52" spans="2:39" ht="21.75" customHeight="1">
      <c r="AM52" s="105" t="s">
        <v>184</v>
      </c>
    </row>
    <row r="53" spans="2:39" ht="21.75" customHeight="1"/>
  </sheetData>
  <mergeCells count="79">
    <mergeCell ref="C51:AL51"/>
    <mergeCell ref="AH1:AI1"/>
    <mergeCell ref="D12:F12"/>
    <mergeCell ref="AL1:AM1"/>
    <mergeCell ref="D9:F9"/>
    <mergeCell ref="D11:F11"/>
    <mergeCell ref="AJ1:AK1"/>
    <mergeCell ref="B4:AM4"/>
    <mergeCell ref="D10:F10"/>
    <mergeCell ref="X1:Y1"/>
    <mergeCell ref="Z1:AA1"/>
    <mergeCell ref="AB1:AC1"/>
    <mergeCell ref="AD1:AE1"/>
    <mergeCell ref="AF1:AG1"/>
    <mergeCell ref="AE2:AM2"/>
    <mergeCell ref="X2:AD2"/>
    <mergeCell ref="D24:F27"/>
    <mergeCell ref="E46:AM46"/>
    <mergeCell ref="E50:AM50"/>
    <mergeCell ref="E49:AM49"/>
    <mergeCell ref="E48:AM48"/>
    <mergeCell ref="G34:P36"/>
    <mergeCell ref="D43:F43"/>
    <mergeCell ref="D40:F40"/>
    <mergeCell ref="G41:AM41"/>
    <mergeCell ref="G42:AM42"/>
    <mergeCell ref="G43:AM43"/>
    <mergeCell ref="D34:F36"/>
    <mergeCell ref="D38:F38"/>
    <mergeCell ref="D39:F39"/>
    <mergeCell ref="D37:F37"/>
    <mergeCell ref="Y37:AM37"/>
    <mergeCell ref="B46:C50"/>
    <mergeCell ref="D14:F14"/>
    <mergeCell ref="D17:F18"/>
    <mergeCell ref="D20:F21"/>
    <mergeCell ref="J22:P22"/>
    <mergeCell ref="G22:I22"/>
    <mergeCell ref="B17:C23"/>
    <mergeCell ref="D23:F23"/>
    <mergeCell ref="D22:F22"/>
    <mergeCell ref="B24:C29"/>
    <mergeCell ref="D41:F41"/>
    <mergeCell ref="D42:F42"/>
    <mergeCell ref="D33:F33"/>
    <mergeCell ref="B37:C43"/>
    <mergeCell ref="B32:C36"/>
    <mergeCell ref="B9:C14"/>
    <mergeCell ref="N5:U5"/>
    <mergeCell ref="Q34:W36"/>
    <mergeCell ref="G9:AM9"/>
    <mergeCell ref="G10:AM10"/>
    <mergeCell ref="D13:F13"/>
    <mergeCell ref="G7:AI7"/>
    <mergeCell ref="D32:F32"/>
    <mergeCell ref="G8:H8"/>
    <mergeCell ref="D28:F29"/>
    <mergeCell ref="L28:AM28"/>
    <mergeCell ref="G29:R29"/>
    <mergeCell ref="G17:P17"/>
    <mergeCell ref="G20:P20"/>
    <mergeCell ref="G32:P32"/>
    <mergeCell ref="D19:F19"/>
    <mergeCell ref="H11:AM11"/>
    <mergeCell ref="G38:AM38"/>
    <mergeCell ref="G39:AM39"/>
    <mergeCell ref="H40:AM40"/>
    <mergeCell ref="X34:AM34"/>
    <mergeCell ref="X35:AM36"/>
    <mergeCell ref="G12:AM12"/>
    <mergeCell ref="G13:AM13"/>
    <mergeCell ref="G33:P33"/>
    <mergeCell ref="G18:AM18"/>
    <mergeCell ref="G19:AM19"/>
    <mergeCell ref="G14:AM14"/>
    <mergeCell ref="G31:R31"/>
    <mergeCell ref="G21:AM21"/>
    <mergeCell ref="G24:AM27"/>
    <mergeCell ref="AA33:AB33"/>
  </mergeCells>
  <phoneticPr fontId="21"/>
  <conditionalFormatting sqref="G9:G10">
    <cfRule type="containsBlanks" dxfId="22" priority="50">
      <formula>LEN(TRIM(G9))=0</formula>
    </cfRule>
  </conditionalFormatting>
  <conditionalFormatting sqref="G12:G14">
    <cfRule type="containsBlanks" dxfId="21" priority="43">
      <formula>LEN(TRIM(G12))=0</formula>
    </cfRule>
  </conditionalFormatting>
  <conditionalFormatting sqref="G11:H11">
    <cfRule type="containsBlanks" dxfId="20" priority="331">
      <formula>LEN(TRIM(G11))=0</formula>
    </cfRule>
  </conditionalFormatting>
  <conditionalFormatting sqref="G17:P17">
    <cfRule type="expression" dxfId="19" priority="22">
      <formula>OR(AO17=TRUE,AP17=TRUE)</formula>
    </cfRule>
  </conditionalFormatting>
  <conditionalFormatting sqref="G20:P20">
    <cfRule type="expression" dxfId="18" priority="21">
      <formula>OR($AO$20=TRUE,$AP$20=TRUE)</formula>
    </cfRule>
  </conditionalFormatting>
  <conditionalFormatting sqref="G32:P32">
    <cfRule type="expression" dxfId="17" priority="20">
      <formula>OR($AO$32=TRUE,$AP$32=TRUE)</formula>
    </cfRule>
  </conditionalFormatting>
  <conditionalFormatting sqref="G33:P33">
    <cfRule type="expression" dxfId="16" priority="19">
      <formula>OR($AO$33=TRUE,$AP$33=TRUE)</formula>
    </cfRule>
  </conditionalFormatting>
  <conditionalFormatting sqref="G34:P36">
    <cfRule type="expression" dxfId="15" priority="18">
      <formula>OR($AO$35=TRUE,$AP$35=TRUE)</formula>
    </cfRule>
  </conditionalFormatting>
  <conditionalFormatting sqref="G18:AM18">
    <cfRule type="expression" dxfId="14" priority="8">
      <formula>AND($AP$17=TRUE,$G$18="")</formula>
    </cfRule>
    <cfRule type="expression" dxfId="13" priority="333">
      <formula>NOT($G$18="")</formula>
    </cfRule>
  </conditionalFormatting>
  <conditionalFormatting sqref="G19:AM19">
    <cfRule type="containsBlanks" dxfId="12" priority="332">
      <formula>LEN(TRIM(G19))=0</formula>
    </cfRule>
  </conditionalFormatting>
  <conditionalFormatting sqref="G21:AM21">
    <cfRule type="expression" dxfId="11" priority="6">
      <formula>AND($AP$20=TRUE,$G$21="")</formula>
    </cfRule>
    <cfRule type="expression" dxfId="10" priority="7">
      <formula>NOT($G$21="")</formula>
    </cfRule>
  </conditionalFormatting>
  <conditionalFormatting sqref="G38:AM38">
    <cfRule type="expression" dxfId="9" priority="5">
      <formula>NOT($G$38="")</formula>
    </cfRule>
  </conditionalFormatting>
  <conditionalFormatting sqref="G39:AM39">
    <cfRule type="expression" dxfId="8" priority="12">
      <formula>NOT($G$39="")</formula>
    </cfRule>
  </conditionalFormatting>
  <conditionalFormatting sqref="G41:AM41">
    <cfRule type="expression" dxfId="7" priority="4">
      <formula>NOT($G$41="")</formula>
    </cfRule>
  </conditionalFormatting>
  <conditionalFormatting sqref="G42:AM42">
    <cfRule type="expression" dxfId="6" priority="3">
      <formula>NOT($G$42="")</formula>
    </cfRule>
  </conditionalFormatting>
  <conditionalFormatting sqref="G43:AM43">
    <cfRule type="expression" dxfId="5" priority="2">
      <formula>NOT($G$43="")</formula>
    </cfRule>
  </conditionalFormatting>
  <conditionalFormatting sqref="H40 G38:AM39 G41:AM43">
    <cfRule type="expression" dxfId="4" priority="15">
      <formula>$AO$37=TRUE</formula>
    </cfRule>
  </conditionalFormatting>
  <conditionalFormatting sqref="H40:AM40">
    <cfRule type="expression" dxfId="3" priority="13">
      <formula>NOT($H$40="")</formula>
    </cfRule>
  </conditionalFormatting>
  <conditionalFormatting sqref="J22:P22">
    <cfRule type="containsBlanks" dxfId="2" priority="24">
      <formula>LEN(TRIM(J22))=0</formula>
    </cfRule>
  </conditionalFormatting>
  <conditionalFormatting sqref="AE2:AM2">
    <cfRule type="containsBlanks" dxfId="1" priority="25">
      <formula>LEN(TRIM(AE2))=0</formula>
    </cfRule>
  </conditionalFormatting>
  <conditionalFormatting sqref="G37:AM37">
    <cfRule type="expression" dxfId="0" priority="1">
      <formula>AND($AO$32=TRUE,$AO$37=FALSE,$AO$38=FALSE)</formula>
    </cfRule>
  </conditionalFormatting>
  <printOptions horizontalCentered="1"/>
  <pageMargins left="0.39370078740157483" right="0.19685039370078741" top="0.19685039370078741" bottom="0.39370078740157483" header="0.51181102362204722" footer="0.19685039370078741"/>
  <pageSetup paperSize="9" scale="82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238125</xdr:rowOff>
                  </from>
                  <to>
                    <xdr:col>9</xdr:col>
                    <xdr:colOff>95250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10</xdr:col>
                    <xdr:colOff>0</xdr:colOff>
                    <xdr:row>15</xdr:row>
                    <xdr:rowOff>238125</xdr:rowOff>
                  </from>
                  <to>
                    <xdr:col>13</xdr:col>
                    <xdr:colOff>104775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10</xdr:col>
                    <xdr:colOff>0</xdr:colOff>
                    <xdr:row>19</xdr:row>
                    <xdr:rowOff>9525</xdr:rowOff>
                  </from>
                  <to>
                    <xdr:col>15</xdr:col>
                    <xdr:colOff>76200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19</xdr:row>
                    <xdr:rowOff>9525</xdr:rowOff>
                  </from>
                  <to>
                    <xdr:col>9</xdr:col>
                    <xdr:colOff>104775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8" name="Check Box 9">
              <controlPr defaultSize="0" autoFill="0" autoLine="0" autoPict="0">
                <anchor moveWithCells="1">
                  <from>
                    <xdr:col>6</xdr:col>
                    <xdr:colOff>9525</xdr:colOff>
                    <xdr:row>31</xdr:row>
                    <xdr:rowOff>0</xdr:rowOff>
                  </from>
                  <to>
                    <xdr:col>9</xdr:col>
                    <xdr:colOff>114300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 moveWithCells="1">
                  <from>
                    <xdr:col>9</xdr:col>
                    <xdr:colOff>200025</xdr:colOff>
                    <xdr:row>31</xdr:row>
                    <xdr:rowOff>0</xdr:rowOff>
                  </from>
                  <to>
                    <xdr:col>13</xdr:col>
                    <xdr:colOff>9525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0" name="Check Box 11">
              <controlPr defaultSize="0" autoFill="0" autoLine="0" autoPict="0">
                <anchor moveWithCells="1">
                  <from>
                    <xdr:col>6</xdr:col>
                    <xdr:colOff>9525</xdr:colOff>
                    <xdr:row>32</xdr:row>
                    <xdr:rowOff>0</xdr:rowOff>
                  </from>
                  <to>
                    <xdr:col>9</xdr:col>
                    <xdr:colOff>114300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1" name="Check Box 12">
              <controlPr defaultSize="0" autoFill="0" autoLine="0" autoPict="0">
                <anchor moveWithCells="1">
                  <from>
                    <xdr:col>9</xdr:col>
                    <xdr:colOff>200025</xdr:colOff>
                    <xdr:row>31</xdr:row>
                    <xdr:rowOff>247650</xdr:rowOff>
                  </from>
                  <to>
                    <xdr:col>13</xdr:col>
                    <xdr:colOff>9525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2" name="Check Box 19">
              <controlPr defaultSize="0" autoFill="0" autoLine="0" autoPict="0">
                <anchor moveWithCells="1">
                  <from>
                    <xdr:col>6</xdr:col>
                    <xdr:colOff>9525</xdr:colOff>
                    <xdr:row>33</xdr:row>
                    <xdr:rowOff>228600</xdr:rowOff>
                  </from>
                  <to>
                    <xdr:col>9</xdr:col>
                    <xdr:colOff>114300</xdr:colOff>
                    <xdr:row>34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3" name="Check Box 20">
              <controlPr defaultSize="0" autoFill="0" autoLine="0" autoPict="0">
                <anchor moveWithCells="1">
                  <from>
                    <xdr:col>10</xdr:col>
                    <xdr:colOff>0</xdr:colOff>
                    <xdr:row>33</xdr:row>
                    <xdr:rowOff>228600</xdr:rowOff>
                  </from>
                  <to>
                    <xdr:col>13</xdr:col>
                    <xdr:colOff>9525</xdr:colOff>
                    <xdr:row>34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4" name="Check Box 27">
              <controlPr defaultSize="0" autoFill="0" autoLine="0" autoPict="0">
                <anchor moveWithCells="1">
                  <from>
                    <xdr:col>6</xdr:col>
                    <xdr:colOff>0</xdr:colOff>
                    <xdr:row>36</xdr:row>
                    <xdr:rowOff>0</xdr:rowOff>
                  </from>
                  <to>
                    <xdr:col>13</xdr:col>
                    <xdr:colOff>57150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15" name="Check Box 28">
              <controlPr defaultSize="0" autoFill="0" autoLine="0" autoPict="0">
                <anchor moveWithCells="1">
                  <from>
                    <xdr:col>14</xdr:col>
                    <xdr:colOff>180975</xdr:colOff>
                    <xdr:row>36</xdr:row>
                    <xdr:rowOff>0</xdr:rowOff>
                  </from>
                  <to>
                    <xdr:col>23</xdr:col>
                    <xdr:colOff>28575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6" name="Check Box 46">
              <controlPr defaultSize="0" autoFill="0" autoLine="0" autoPict="0">
                <anchor moveWithCells="1">
                  <from>
                    <xdr:col>6</xdr:col>
                    <xdr:colOff>0</xdr:colOff>
                    <xdr:row>27</xdr:row>
                    <xdr:rowOff>0</xdr:rowOff>
                  </from>
                  <to>
                    <xdr:col>11</xdr:col>
                    <xdr:colOff>66675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7FE96-CEE5-408B-9AA6-683BEC3C9277}">
  <sheetPr codeName="Sheet1">
    <pageSetUpPr fitToPage="1"/>
  </sheetPr>
  <dimension ref="B1:AO72"/>
  <sheetViews>
    <sheetView showGridLines="0" view="pageBreakPreview" topLeftCell="A24" zoomScale="115" zoomScaleNormal="100" zoomScaleSheetLayoutView="115" workbookViewId="0">
      <selection activeCell="X15" sqref="X15"/>
    </sheetView>
  </sheetViews>
  <sheetFormatPr defaultRowHeight="16.5" outlineLevelRow="1"/>
  <cols>
    <col min="1" max="1" width="1.125" style="119" customWidth="1"/>
    <col min="2" max="2" width="2.875" style="119" customWidth="1"/>
    <col min="3" max="3" width="9" style="119"/>
    <col min="4" max="4" width="15.75" style="119" customWidth="1"/>
    <col min="5" max="5" width="13.875" style="119" customWidth="1"/>
    <col min="6" max="6" width="4.75" style="119" customWidth="1"/>
    <col min="7" max="7" width="2.375" style="119" customWidth="1"/>
    <col min="8" max="8" width="18.75" style="119" customWidth="1"/>
    <col min="9" max="9" width="4.875" style="119" customWidth="1"/>
    <col min="10" max="10" width="9.375" style="119" customWidth="1"/>
    <col min="11" max="11" width="6.625" style="119" customWidth="1"/>
    <col min="12" max="12" width="4" style="119" customWidth="1"/>
    <col min="13" max="13" width="20.625" style="119" customWidth="1"/>
    <col min="14" max="14" width="4.25" style="119" customWidth="1"/>
    <col min="15" max="15" width="10.5" style="119" customWidth="1"/>
    <col min="16" max="16" width="3.625" style="119" customWidth="1"/>
    <col min="17" max="24" width="9" style="119" hidden="1" customWidth="1"/>
    <col min="25" max="27" width="9" style="119" customWidth="1"/>
    <col min="28" max="16384" width="9" style="119"/>
  </cols>
  <sheetData>
    <row r="1" spans="2:41" s="9" customFormat="1" ht="24.75" customHeight="1">
      <c r="B1" s="110"/>
      <c r="C1" s="111"/>
      <c r="D1" s="111"/>
      <c r="E1" s="111"/>
      <c r="F1" s="111"/>
      <c r="G1" s="111"/>
      <c r="H1" s="398" t="s">
        <v>168</v>
      </c>
      <c r="I1" s="398"/>
      <c r="J1" s="111"/>
      <c r="K1" s="155"/>
      <c r="L1" s="156"/>
      <c r="M1" s="416">
        <f>'依頼書(一般情報)'!AE2</f>
        <v>0</v>
      </c>
      <c r="N1" s="416"/>
      <c r="O1" s="417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</row>
    <row r="2" spans="2:41" s="9" customFormat="1" ht="24.75" customHeight="1">
      <c r="B2" s="113"/>
      <c r="C2" s="114"/>
      <c r="D2" s="114"/>
      <c r="E2" s="114"/>
      <c r="F2" s="114"/>
      <c r="G2" s="114"/>
      <c r="H2" s="271" t="s">
        <v>169</v>
      </c>
      <c r="I2" s="271"/>
      <c r="J2" s="114"/>
      <c r="K2" s="434">
        <f>'依頼書(一般情報)'!G9</f>
        <v>0</v>
      </c>
      <c r="L2" s="435"/>
      <c r="M2" s="435"/>
      <c r="N2" s="435"/>
      <c r="O2" s="157" t="s">
        <v>172</v>
      </c>
      <c r="P2" s="115"/>
      <c r="Q2" s="116"/>
      <c r="R2" s="116"/>
      <c r="S2" s="116"/>
      <c r="T2" s="116"/>
      <c r="U2" s="116"/>
      <c r="V2" s="116"/>
      <c r="W2" s="116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</row>
    <row r="3" spans="2:41" s="9" customFormat="1" ht="24.75" hidden="1" customHeight="1">
      <c r="B3" s="113"/>
      <c r="C3" s="114"/>
      <c r="D3" s="114"/>
      <c r="E3" s="114"/>
      <c r="F3" s="114"/>
      <c r="G3" s="114"/>
      <c r="H3" s="418"/>
      <c r="I3" s="418"/>
      <c r="J3" s="418"/>
      <c r="K3" s="418"/>
      <c r="L3" s="418"/>
      <c r="M3" s="418"/>
      <c r="N3" s="112"/>
      <c r="P3" s="117"/>
      <c r="Q3" s="117"/>
      <c r="R3" s="117"/>
      <c r="S3" s="117"/>
      <c r="T3" s="117"/>
      <c r="U3" s="117"/>
      <c r="V3" s="117"/>
      <c r="W3" s="117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</row>
    <row r="4" spans="2:41" s="9" customFormat="1" ht="39" hidden="1" customHeight="1">
      <c r="C4" s="118" t="s">
        <v>185</v>
      </c>
      <c r="E4" s="95"/>
      <c r="F4" s="95"/>
      <c r="G4" s="95"/>
      <c r="H4" s="95"/>
      <c r="I4" s="95"/>
      <c r="J4" s="95"/>
      <c r="K4" s="95"/>
      <c r="L4" s="95"/>
      <c r="M4" s="95"/>
      <c r="N4" s="95"/>
      <c r="U4" s="9">
        <f>Q9</f>
        <v>0</v>
      </c>
      <c r="V4" s="9" cm="1">
        <f t="array" aca="1" ref="V4" ca="1">INDIRECT("S"&amp;MATCH("*",U:U,0))</f>
        <v>0</v>
      </c>
    </row>
    <row r="5" spans="2:41" ht="10.5" customHeight="1">
      <c r="C5" s="120"/>
      <c r="U5" s="119">
        <f>Q9</f>
        <v>0</v>
      </c>
      <c r="V5" s="119" t="str" cm="1">
        <f t="array" aca="1" ref="V5" ca="1">INDIRECT("U"&amp;MATCH("*",U:U,0))</f>
        <v>P2にご記入ください</v>
      </c>
    </row>
    <row r="6" spans="2:41" ht="19.5">
      <c r="C6" s="106" t="s">
        <v>194</v>
      </c>
      <c r="U6" s="119">
        <f>R9</f>
        <v>0</v>
      </c>
    </row>
    <row r="7" spans="2:41" ht="18.75" customHeight="1">
      <c r="C7" s="107" t="s">
        <v>195</v>
      </c>
      <c r="Q7" s="119">
        <f>LEN(Q8)</f>
        <v>5</v>
      </c>
      <c r="R7" s="119">
        <f>LEN(R8)</f>
        <v>5</v>
      </c>
      <c r="S7" s="119">
        <f>LEN(S8)</f>
        <v>5</v>
      </c>
      <c r="T7" s="119">
        <f>LEN(T8)</f>
        <v>5</v>
      </c>
      <c r="U7" s="121">
        <f>S9</f>
        <v>0</v>
      </c>
    </row>
    <row r="8" spans="2:41" ht="21.95" customHeight="1">
      <c r="C8" s="430">
        <v>1</v>
      </c>
      <c r="D8" s="101" t="s">
        <v>115</v>
      </c>
      <c r="E8" s="122"/>
      <c r="F8" s="123"/>
      <c r="G8" s="123"/>
      <c r="H8" s="123"/>
      <c r="I8" s="123"/>
      <c r="J8" s="123"/>
      <c r="K8" s="123"/>
      <c r="L8" s="123" t="s">
        <v>116</v>
      </c>
      <c r="M8" s="408"/>
      <c r="N8" s="408"/>
      <c r="O8" s="124" t="s">
        <v>117</v>
      </c>
      <c r="Q8" s="119" t="b">
        <v>0</v>
      </c>
      <c r="R8" s="119" t="b">
        <v>0</v>
      </c>
      <c r="S8" s="119" t="b">
        <v>0</v>
      </c>
      <c r="T8" s="119" t="b">
        <v>0</v>
      </c>
      <c r="U8" s="119">
        <f>T9</f>
        <v>0</v>
      </c>
    </row>
    <row r="9" spans="2:41" ht="21.95" customHeight="1">
      <c r="C9" s="431"/>
      <c r="D9" s="409" t="s">
        <v>157</v>
      </c>
      <c r="E9" s="436" t="s">
        <v>158</v>
      </c>
      <c r="F9" s="436"/>
      <c r="G9" s="436"/>
      <c r="H9" s="436"/>
      <c r="I9" s="436"/>
      <c r="J9" s="436"/>
      <c r="K9" s="436"/>
      <c r="L9" s="436"/>
      <c r="M9" s="436"/>
      <c r="N9" s="436"/>
      <c r="O9" s="437"/>
      <c r="Q9" s="119">
        <f>IF(Q7&lt;5,"網羅的解析",0)</f>
        <v>0</v>
      </c>
      <c r="R9" s="119">
        <f>IF(R7&lt;5,"種特異的解析",0)</f>
        <v>0</v>
      </c>
      <c r="S9" s="119">
        <f>IF(S7&lt;5,"種同定",0)</f>
        <v>0</v>
      </c>
      <c r="T9" s="119">
        <f>IF(T7&lt;5,M8,0)</f>
        <v>0</v>
      </c>
      <c r="U9" s="119" t="s">
        <v>187</v>
      </c>
    </row>
    <row r="10" spans="2:41" ht="21.95" customHeight="1">
      <c r="C10" s="431"/>
      <c r="D10" s="410"/>
      <c r="E10" s="189"/>
      <c r="F10" s="189"/>
      <c r="G10" s="189"/>
      <c r="H10" s="189"/>
      <c r="I10" s="189"/>
      <c r="J10" s="189"/>
      <c r="K10" s="109"/>
      <c r="L10" s="109" t="s">
        <v>116</v>
      </c>
      <c r="M10" s="407"/>
      <c r="N10" s="407"/>
      <c r="O10" s="137" t="s">
        <v>117</v>
      </c>
      <c r="Q10" s="119" t="b">
        <v>0</v>
      </c>
      <c r="R10" s="119" t="b">
        <v>0</v>
      </c>
      <c r="S10" s="119" t="b">
        <v>0</v>
      </c>
      <c r="T10" s="119" t="b">
        <v>0</v>
      </c>
    </row>
    <row r="11" spans="2:41" ht="21.95" customHeight="1">
      <c r="C11" s="431"/>
      <c r="D11" s="410"/>
      <c r="E11" s="187" t="s">
        <v>206</v>
      </c>
      <c r="F11" s="126"/>
      <c r="G11" s="126"/>
      <c r="H11" s="188" t="s">
        <v>218</v>
      </c>
      <c r="I11" s="126"/>
      <c r="J11" s="126"/>
      <c r="K11" s="194" t="s">
        <v>219</v>
      </c>
      <c r="L11" s="127"/>
      <c r="M11" s="168"/>
      <c r="N11" s="168"/>
      <c r="O11" s="128"/>
    </row>
    <row r="12" spans="2:41" ht="21.95" customHeight="1">
      <c r="C12" s="431"/>
      <c r="D12" s="410"/>
      <c r="E12" s="109" t="s">
        <v>160</v>
      </c>
      <c r="F12" s="109"/>
      <c r="G12" s="109"/>
      <c r="H12" s="109"/>
      <c r="I12" s="109"/>
      <c r="J12" s="109"/>
      <c r="K12" s="109"/>
      <c r="L12" s="109"/>
      <c r="M12" s="109"/>
      <c r="N12" s="109"/>
      <c r="O12" s="125"/>
      <c r="Q12" s="119">
        <f>LEN(Q10)</f>
        <v>5</v>
      </c>
      <c r="R12" s="119">
        <f>LEN(R10)</f>
        <v>5</v>
      </c>
      <c r="S12" s="119">
        <f>LEN(S10)</f>
        <v>5</v>
      </c>
      <c r="T12" s="119">
        <f>LEN(T10)</f>
        <v>5</v>
      </c>
    </row>
    <row r="13" spans="2:41" ht="21.95" customHeight="1">
      <c r="C13" s="431"/>
      <c r="D13" s="410"/>
      <c r="E13" s="177"/>
      <c r="F13" s="177"/>
      <c r="G13" s="177"/>
      <c r="H13" s="177"/>
      <c r="I13" s="177"/>
      <c r="J13" s="177"/>
      <c r="K13" s="178"/>
      <c r="L13" s="177"/>
      <c r="M13" s="177"/>
      <c r="N13" s="177"/>
      <c r="O13" s="179"/>
    </row>
    <row r="14" spans="2:41" ht="21.95" customHeight="1">
      <c r="C14" s="431"/>
      <c r="D14" s="410"/>
      <c r="E14" s="182"/>
      <c r="F14" s="183" t="s">
        <v>188</v>
      </c>
      <c r="G14" s="182" t="s">
        <v>13</v>
      </c>
      <c r="H14" s="413"/>
      <c r="I14" s="413"/>
      <c r="J14" s="182" t="s">
        <v>208</v>
      </c>
      <c r="K14" s="407"/>
      <c r="L14" s="407"/>
      <c r="M14" s="407"/>
      <c r="N14" s="181" t="s">
        <v>17</v>
      </c>
      <c r="O14" s="125"/>
    </row>
    <row r="15" spans="2:41" ht="21.95" customHeight="1">
      <c r="C15" s="431"/>
      <c r="D15" s="410"/>
      <c r="E15" s="182"/>
      <c r="F15" s="184" t="s">
        <v>189</v>
      </c>
      <c r="G15" s="182" t="s">
        <v>13</v>
      </c>
      <c r="H15" s="413"/>
      <c r="I15" s="413"/>
      <c r="J15" s="182" t="s">
        <v>117</v>
      </c>
      <c r="K15" s="109"/>
      <c r="L15" s="177"/>
      <c r="M15" s="177"/>
      <c r="N15" s="177"/>
      <c r="O15" s="179"/>
      <c r="Q15" s="119">
        <f>IF(Q12&lt;5,"魚類（淡水）",0)</f>
        <v>0</v>
      </c>
      <c r="R15" s="119">
        <f>IF(R12&lt;5,"魚類（海水・汽水）",0)</f>
        <v>0</v>
      </c>
      <c r="S15" s="119">
        <f>IF(S12&lt;5,"哺乳類",0)</f>
        <v>0</v>
      </c>
      <c r="T15" s="119">
        <f>IF(T12&lt;5,M10,0)</f>
        <v>0</v>
      </c>
    </row>
    <row r="16" spans="2:41" ht="21.95" customHeight="1">
      <c r="C16" s="431"/>
      <c r="D16" s="410"/>
      <c r="E16" s="182"/>
      <c r="F16" s="183" t="s">
        <v>163</v>
      </c>
      <c r="G16" s="182" t="s">
        <v>13</v>
      </c>
      <c r="H16" s="413"/>
      <c r="I16" s="413"/>
      <c r="J16" s="182" t="s">
        <v>117</v>
      </c>
      <c r="K16" s="109"/>
      <c r="L16" s="177"/>
      <c r="M16" s="177"/>
      <c r="N16" s="177"/>
      <c r="O16" s="179"/>
      <c r="W16" s="119">
        <f>Q15</f>
        <v>0</v>
      </c>
    </row>
    <row r="17" spans="3:27" ht="21.95" hidden="1" customHeight="1">
      <c r="C17" s="431"/>
      <c r="D17" s="410"/>
      <c r="E17" s="129"/>
      <c r="F17" s="129"/>
      <c r="G17" s="109"/>
      <c r="H17" s="130"/>
      <c r="I17" s="130"/>
      <c r="J17" s="109"/>
      <c r="K17" s="109"/>
      <c r="L17" s="109"/>
      <c r="M17" s="109"/>
      <c r="N17" s="109"/>
      <c r="O17" s="125"/>
    </row>
    <row r="18" spans="3:27" ht="21.95" customHeight="1">
      <c r="C18" s="431"/>
      <c r="D18" s="410"/>
      <c r="E18" s="109"/>
      <c r="F18" s="109"/>
      <c r="G18" s="109"/>
      <c r="H18" s="109"/>
      <c r="I18" s="130"/>
      <c r="J18" s="109"/>
      <c r="K18" s="99" t="s">
        <v>164</v>
      </c>
      <c r="L18" s="109"/>
      <c r="M18" s="109"/>
      <c r="N18" s="109"/>
      <c r="O18" s="125"/>
      <c r="W18" s="119">
        <f>R15</f>
        <v>0</v>
      </c>
    </row>
    <row r="19" spans="3:27" ht="21.95" customHeight="1">
      <c r="C19" s="432"/>
      <c r="D19" s="411" t="s">
        <v>159</v>
      </c>
      <c r="E19" s="67" t="s">
        <v>118</v>
      </c>
      <c r="F19" s="185" t="s">
        <v>13</v>
      </c>
      <c r="G19" s="405"/>
      <c r="H19" s="405"/>
      <c r="I19" s="405"/>
      <c r="J19" s="405"/>
      <c r="K19" s="162" t="s">
        <v>17</v>
      </c>
      <c r="L19" s="162"/>
      <c r="M19" s="162"/>
      <c r="N19" s="162"/>
      <c r="O19" s="163"/>
      <c r="W19" s="119">
        <f>T15</f>
        <v>0</v>
      </c>
    </row>
    <row r="20" spans="3:27" ht="21.95" customHeight="1">
      <c r="C20" s="432"/>
      <c r="D20" s="410"/>
      <c r="E20" s="164" t="s">
        <v>161</v>
      </c>
      <c r="F20" s="164"/>
      <c r="G20" s="133"/>
      <c r="H20" s="96"/>
      <c r="I20" s="96"/>
      <c r="J20" s="134"/>
      <c r="K20" s="134"/>
      <c r="L20" s="134"/>
      <c r="M20" s="134"/>
      <c r="N20" s="134"/>
      <c r="O20" s="135"/>
      <c r="U20" s="119">
        <f>Q26</f>
        <v>0</v>
      </c>
      <c r="V20" s="119" t="str" cm="1">
        <f t="array" aca="1" ref="V20" ca="1">INDIRECT("U"&amp;19+(MATCH("*",U$20:U$1048576,0)))</f>
        <v>P2にご記入ください</v>
      </c>
      <c r="W20" s="119">
        <f>G19</f>
        <v>0</v>
      </c>
    </row>
    <row r="21" spans="3:27" ht="21.95" hidden="1" customHeight="1">
      <c r="C21" s="432"/>
      <c r="D21" s="412"/>
      <c r="E21" s="165"/>
      <c r="F21" s="165"/>
      <c r="G21" s="126"/>
      <c r="H21" s="438"/>
      <c r="I21" s="438"/>
      <c r="J21" s="127"/>
      <c r="K21" s="127"/>
      <c r="L21" s="127"/>
      <c r="M21" s="127"/>
      <c r="N21" s="127"/>
      <c r="O21" s="132"/>
      <c r="Q21" s="9"/>
      <c r="R21" s="9"/>
      <c r="S21" s="9"/>
      <c r="T21" s="9"/>
      <c r="U21" s="9">
        <f>Q26</f>
        <v>0</v>
      </c>
      <c r="V21" s="9" cm="1">
        <f t="array" aca="1" ref="V21" ca="1">INDIRECT("S"&amp;19+(MATCH("*",U$21:U$1048576,0)))</f>
        <v>5</v>
      </c>
      <c r="W21" s="119">
        <f>G22</f>
        <v>0</v>
      </c>
      <c r="AA21" s="119">
        <f>MATCH("*",U$21:U$1048576,0)</f>
        <v>5</v>
      </c>
    </row>
    <row r="22" spans="3:27" ht="21.95" customHeight="1">
      <c r="C22" s="432"/>
      <c r="D22" s="166" t="s">
        <v>162</v>
      </c>
      <c r="E22" s="67" t="s">
        <v>118</v>
      </c>
      <c r="F22" s="185" t="s">
        <v>13</v>
      </c>
      <c r="G22" s="405"/>
      <c r="H22" s="405"/>
      <c r="I22" s="405"/>
      <c r="J22" s="405"/>
      <c r="K22" s="180" t="s">
        <v>204</v>
      </c>
      <c r="L22" s="162"/>
      <c r="M22" s="162"/>
      <c r="N22" s="162"/>
      <c r="O22" s="163"/>
      <c r="U22" s="119">
        <f>R26</f>
        <v>0</v>
      </c>
      <c r="W22" s="119">
        <f>G23</f>
        <v>0</v>
      </c>
      <c r="X22" s="119" t="str" cm="1">
        <f t="array" aca="1" ref="X22" ca="1">INDIRECT("W"&amp;MATCH("*",W:W,0))</f>
        <v>P2にご記入ください</v>
      </c>
    </row>
    <row r="23" spans="3:27" ht="21.95" customHeight="1">
      <c r="C23" s="433"/>
      <c r="D23" s="167" t="s">
        <v>163</v>
      </c>
      <c r="E23" s="136" t="s">
        <v>119</v>
      </c>
      <c r="F23" s="186" t="s">
        <v>13</v>
      </c>
      <c r="G23" s="406"/>
      <c r="H23" s="406"/>
      <c r="I23" s="406"/>
      <c r="J23" s="406"/>
      <c r="K23" s="100" t="s">
        <v>205</v>
      </c>
      <c r="L23" s="108"/>
      <c r="M23" s="108"/>
      <c r="N23" s="108"/>
      <c r="O23" s="131"/>
      <c r="U23" s="119">
        <f>S26</f>
        <v>0</v>
      </c>
      <c r="W23" s="119" t="s">
        <v>187</v>
      </c>
    </row>
    <row r="24" spans="3:27" ht="12.75" customHeight="1">
      <c r="Q24" s="119">
        <f>LEN(Q25)</f>
        <v>5</v>
      </c>
      <c r="R24" s="119">
        <f>LEN(R25)</f>
        <v>5</v>
      </c>
      <c r="S24" s="119">
        <f>LEN(S25)</f>
        <v>5</v>
      </c>
      <c r="T24" s="119">
        <f>LEN(T25)</f>
        <v>5</v>
      </c>
      <c r="U24" s="121">
        <f>T26</f>
        <v>0</v>
      </c>
    </row>
    <row r="25" spans="3:27" ht="21.95" customHeight="1" outlineLevel="1">
      <c r="C25" s="430">
        <v>2</v>
      </c>
      <c r="D25" s="101" t="s">
        <v>115</v>
      </c>
      <c r="E25" s="122"/>
      <c r="F25" s="123"/>
      <c r="G25" s="123"/>
      <c r="H25" s="123"/>
      <c r="I25" s="123"/>
      <c r="J25" s="123"/>
      <c r="K25" s="123"/>
      <c r="L25" s="123" t="s">
        <v>116</v>
      </c>
      <c r="M25" s="408"/>
      <c r="N25" s="408"/>
      <c r="O25" s="124" t="s">
        <v>117</v>
      </c>
      <c r="Q25" s="119" t="b">
        <v>0</v>
      </c>
      <c r="R25" s="119" t="b">
        <v>0</v>
      </c>
      <c r="S25" s="119" t="b">
        <v>0</v>
      </c>
      <c r="T25" s="119" t="b">
        <v>0</v>
      </c>
      <c r="U25" s="119" t="s">
        <v>187</v>
      </c>
    </row>
    <row r="26" spans="3:27" ht="21.95" customHeight="1" outlineLevel="1">
      <c r="C26" s="431"/>
      <c r="D26" s="409" t="s">
        <v>157</v>
      </c>
      <c r="E26" s="436" t="s">
        <v>158</v>
      </c>
      <c r="F26" s="436"/>
      <c r="G26" s="436"/>
      <c r="H26" s="436"/>
      <c r="I26" s="436"/>
      <c r="J26" s="436"/>
      <c r="K26" s="436"/>
      <c r="L26" s="436"/>
      <c r="M26" s="436"/>
      <c r="N26" s="436"/>
      <c r="O26" s="437"/>
      <c r="Q26" s="119">
        <f>IF(Q24&lt;5,"網羅的解析",0)</f>
        <v>0</v>
      </c>
      <c r="R26" s="119">
        <f>IF(R24&lt;5,"種特異的解析",0)</f>
        <v>0</v>
      </c>
      <c r="S26" s="119">
        <f>IF(S24&lt;5,"種同定",0)</f>
        <v>0</v>
      </c>
      <c r="T26" s="119">
        <f>IF(T24&lt;5,M25,0)</f>
        <v>0</v>
      </c>
    </row>
    <row r="27" spans="3:27" ht="21.95" customHeight="1" outlineLevel="1">
      <c r="C27" s="431"/>
      <c r="D27" s="410"/>
      <c r="E27" s="189"/>
      <c r="F27" s="189"/>
      <c r="G27" s="189"/>
      <c r="H27" s="189"/>
      <c r="I27" s="189"/>
      <c r="J27" s="189"/>
      <c r="K27" s="109"/>
      <c r="L27" s="109" t="s">
        <v>116</v>
      </c>
      <c r="M27" s="407"/>
      <c r="N27" s="407"/>
      <c r="O27" s="137" t="s">
        <v>117</v>
      </c>
      <c r="Q27" s="119" t="b">
        <v>0</v>
      </c>
      <c r="R27" s="119" t="b">
        <v>0</v>
      </c>
      <c r="S27" s="119" t="b">
        <v>0</v>
      </c>
      <c r="T27" s="119" t="b">
        <v>0</v>
      </c>
    </row>
    <row r="28" spans="3:27" ht="21.95" customHeight="1" outlineLevel="1">
      <c r="C28" s="431"/>
      <c r="D28" s="410"/>
      <c r="E28" s="187" t="s">
        <v>206</v>
      </c>
      <c r="F28" s="126"/>
      <c r="G28" s="126"/>
      <c r="H28" s="188" t="s">
        <v>218</v>
      </c>
      <c r="I28" s="126"/>
      <c r="J28" s="126"/>
      <c r="K28" s="194" t="s">
        <v>219</v>
      </c>
      <c r="L28" s="127"/>
      <c r="M28" s="168"/>
      <c r="N28" s="168"/>
      <c r="O28" s="128"/>
    </row>
    <row r="29" spans="3:27" ht="21.95" customHeight="1" outlineLevel="1">
      <c r="C29" s="431"/>
      <c r="D29" s="410"/>
      <c r="E29" s="109" t="s">
        <v>160</v>
      </c>
      <c r="F29" s="109"/>
      <c r="G29" s="109"/>
      <c r="H29" s="109"/>
      <c r="I29" s="109"/>
      <c r="J29" s="109"/>
      <c r="K29" s="109"/>
      <c r="L29" s="109"/>
      <c r="M29" s="109"/>
      <c r="N29" s="109"/>
      <c r="O29" s="125"/>
      <c r="Q29" s="119">
        <f>LEN(Q27)</f>
        <v>5</v>
      </c>
      <c r="R29" s="119">
        <f>LEN(R27)</f>
        <v>5</v>
      </c>
      <c r="S29" s="119">
        <f>LEN(S27)</f>
        <v>5</v>
      </c>
      <c r="T29" s="119">
        <f>LEN(T27)</f>
        <v>5</v>
      </c>
    </row>
    <row r="30" spans="3:27" ht="21.95" customHeight="1" outlineLevel="1">
      <c r="C30" s="431"/>
      <c r="D30" s="410"/>
      <c r="E30" s="109"/>
      <c r="F30" s="109"/>
      <c r="G30" s="109"/>
      <c r="H30" s="109"/>
      <c r="I30" s="109"/>
      <c r="J30" s="109"/>
      <c r="K30" s="99"/>
      <c r="L30" s="109"/>
      <c r="M30" s="109"/>
      <c r="N30" s="109"/>
      <c r="O30" s="125"/>
    </row>
    <row r="31" spans="3:27" ht="21.95" customHeight="1" outlineLevel="1">
      <c r="C31" s="431"/>
      <c r="D31" s="410"/>
      <c r="E31" s="109"/>
      <c r="F31" s="129" t="s">
        <v>188</v>
      </c>
      <c r="G31" s="109" t="s">
        <v>13</v>
      </c>
      <c r="H31" s="407"/>
      <c r="I31" s="407"/>
      <c r="J31" s="182" t="s">
        <v>208</v>
      </c>
      <c r="K31" s="407"/>
      <c r="L31" s="407"/>
      <c r="M31" s="407"/>
      <c r="N31" s="181" t="s">
        <v>17</v>
      </c>
      <c r="O31" s="137"/>
    </row>
    <row r="32" spans="3:27" ht="21.95" customHeight="1" outlineLevel="1">
      <c r="C32" s="431"/>
      <c r="D32" s="410"/>
      <c r="E32" s="109"/>
      <c r="F32" s="138" t="s">
        <v>189</v>
      </c>
      <c r="G32" s="109" t="s">
        <v>13</v>
      </c>
      <c r="H32" s="407"/>
      <c r="I32" s="407"/>
      <c r="J32" s="109" t="s">
        <v>117</v>
      </c>
      <c r="K32" s="109"/>
      <c r="L32" s="109"/>
      <c r="M32" s="109"/>
      <c r="N32" s="109"/>
      <c r="O32" s="125"/>
      <c r="Q32" s="119">
        <f>IF(Q29&lt;5,"魚類（淡水）",0)</f>
        <v>0</v>
      </c>
      <c r="R32" s="119">
        <f>IF(R29&lt;5,"魚類（海水・汽水）",0)</f>
        <v>0</v>
      </c>
      <c r="S32" s="119">
        <f>IF(S29&lt;5,"哺乳類",0)</f>
        <v>0</v>
      </c>
      <c r="T32" s="119">
        <f>IF(T29&lt;5,M27,0)</f>
        <v>0</v>
      </c>
    </row>
    <row r="33" spans="3:24" ht="21.95" customHeight="1" outlineLevel="1">
      <c r="C33" s="431"/>
      <c r="D33" s="410"/>
      <c r="E33" s="109"/>
      <c r="F33" s="129" t="s">
        <v>163</v>
      </c>
      <c r="G33" s="109" t="s">
        <v>13</v>
      </c>
      <c r="H33" s="407"/>
      <c r="I33" s="407"/>
      <c r="J33" s="109" t="s">
        <v>117</v>
      </c>
      <c r="K33" s="109"/>
      <c r="L33" s="109"/>
      <c r="M33" s="109"/>
      <c r="N33" s="109"/>
      <c r="O33" s="125"/>
      <c r="W33" s="119">
        <f>Q32</f>
        <v>0</v>
      </c>
    </row>
    <row r="34" spans="3:24" ht="21.95" hidden="1" customHeight="1" outlineLevel="1">
      <c r="C34" s="431"/>
      <c r="D34" s="410"/>
      <c r="E34" s="129"/>
      <c r="F34" s="129"/>
      <c r="G34" s="109"/>
      <c r="H34" s="130"/>
      <c r="I34" s="130"/>
      <c r="J34" s="109"/>
      <c r="K34" s="109"/>
      <c r="L34" s="109"/>
      <c r="M34" s="109"/>
      <c r="N34" s="109"/>
      <c r="O34" s="125"/>
    </row>
    <row r="35" spans="3:24" ht="21.95" customHeight="1" outlineLevel="1">
      <c r="C35" s="431"/>
      <c r="D35" s="412"/>
      <c r="E35" s="127"/>
      <c r="F35" s="127"/>
      <c r="G35" s="127"/>
      <c r="H35" s="127"/>
      <c r="I35" s="168"/>
      <c r="J35" s="127"/>
      <c r="K35" s="169" t="s">
        <v>164</v>
      </c>
      <c r="L35" s="127"/>
      <c r="M35" s="127"/>
      <c r="N35" s="127"/>
      <c r="O35" s="132"/>
      <c r="W35" s="119">
        <f>R32</f>
        <v>0</v>
      </c>
    </row>
    <row r="36" spans="3:24" ht="21.95" customHeight="1" outlineLevel="1">
      <c r="C36" s="432"/>
      <c r="D36" s="411" t="s">
        <v>159</v>
      </c>
      <c r="E36" s="67" t="s">
        <v>118</v>
      </c>
      <c r="F36" s="185" t="s">
        <v>13</v>
      </c>
      <c r="G36" s="405"/>
      <c r="H36" s="405"/>
      <c r="I36" s="405"/>
      <c r="J36" s="405"/>
      <c r="K36" s="162" t="s">
        <v>17</v>
      </c>
      <c r="L36" s="162"/>
      <c r="M36" s="162"/>
      <c r="N36" s="162"/>
      <c r="O36" s="132"/>
      <c r="W36" s="119">
        <f>T32</f>
        <v>0</v>
      </c>
    </row>
    <row r="37" spans="3:24" ht="21.95" customHeight="1" outlineLevel="1">
      <c r="C37" s="432"/>
      <c r="D37" s="410"/>
      <c r="E37" s="173" t="s">
        <v>161</v>
      </c>
      <c r="F37" s="67"/>
      <c r="G37" s="161"/>
      <c r="H37" s="174"/>
      <c r="I37" s="174"/>
      <c r="J37" s="162"/>
      <c r="K37" s="162"/>
      <c r="L37" s="162"/>
      <c r="M37" s="162"/>
      <c r="N37" s="162"/>
      <c r="O37" s="163"/>
      <c r="U37" s="119">
        <f>Q43</f>
        <v>0</v>
      </c>
      <c r="V37" s="119" t="str" cm="1">
        <f t="array" aca="1" ref="V37" ca="1">INDIRECT("U"&amp;36+(MATCH("*",U$37:U$1048576,0)))</f>
        <v>P2にご記入ください</v>
      </c>
      <c r="W37" s="119">
        <f>G36</f>
        <v>0</v>
      </c>
    </row>
    <row r="38" spans="3:24" ht="21.95" hidden="1" customHeight="1" outlineLevel="1">
      <c r="C38" s="432"/>
      <c r="D38" s="410"/>
      <c r="E38" s="165"/>
      <c r="F38" s="165"/>
      <c r="G38" s="126"/>
      <c r="H38" s="438"/>
      <c r="I38" s="438"/>
      <c r="J38" s="127"/>
      <c r="K38" s="127"/>
      <c r="L38" s="127"/>
      <c r="M38" s="127"/>
      <c r="N38" s="127"/>
      <c r="O38" s="132"/>
      <c r="Q38" s="9"/>
      <c r="R38" s="9"/>
      <c r="S38" s="9"/>
      <c r="T38" s="9"/>
      <c r="U38" s="9">
        <f>Q43</f>
        <v>0</v>
      </c>
      <c r="V38" s="9" cm="1">
        <f t="array" aca="1" ref="V38" ca="1">INDIRECT("S"&amp;35+(MATCH("*",U$38:U$1048576,0)))</f>
        <v>0</v>
      </c>
      <c r="W38" s="119">
        <f>G39</f>
        <v>0</v>
      </c>
    </row>
    <row r="39" spans="3:24" ht="21.95" customHeight="1" outlineLevel="1">
      <c r="C39" s="432"/>
      <c r="D39" s="166" t="s">
        <v>67</v>
      </c>
      <c r="E39" s="170" t="s">
        <v>118</v>
      </c>
      <c r="F39" s="165" t="s">
        <v>13</v>
      </c>
      <c r="G39" s="405"/>
      <c r="H39" s="405"/>
      <c r="I39" s="405"/>
      <c r="J39" s="405"/>
      <c r="K39" s="180" t="s">
        <v>204</v>
      </c>
      <c r="L39" s="127"/>
      <c r="M39" s="127"/>
      <c r="N39" s="127"/>
      <c r="O39" s="163"/>
      <c r="U39" s="119">
        <f>R43</f>
        <v>0</v>
      </c>
      <c r="W39" s="119">
        <f>G40</f>
        <v>0</v>
      </c>
      <c r="X39" s="119" t="str" cm="1">
        <f t="array" aca="1" ref="X39" ca="1">INDIRECT("W"&amp;32+(MATCH("*",W$33:W$1048571,0)))</f>
        <v>P2にご記入ください</v>
      </c>
    </row>
    <row r="40" spans="3:24" ht="21.95" customHeight="1" outlineLevel="1">
      <c r="C40" s="433"/>
      <c r="D40" s="167" t="s">
        <v>163</v>
      </c>
      <c r="E40" s="136" t="s">
        <v>119</v>
      </c>
      <c r="F40" s="186" t="s">
        <v>13</v>
      </c>
      <c r="G40" s="406"/>
      <c r="H40" s="406"/>
      <c r="I40" s="406"/>
      <c r="J40" s="406"/>
      <c r="K40" s="100" t="s">
        <v>205</v>
      </c>
      <c r="L40" s="108"/>
      <c r="M40" s="108"/>
      <c r="N40" s="108"/>
      <c r="O40" s="131"/>
      <c r="U40" s="119">
        <f>S43</f>
        <v>0</v>
      </c>
      <c r="W40" s="119" t="s">
        <v>187</v>
      </c>
    </row>
    <row r="41" spans="3:24" ht="12.75" customHeight="1" outlineLevel="1">
      <c r="Q41" s="119">
        <f>LEN(Q42)</f>
        <v>5</v>
      </c>
      <c r="R41" s="119">
        <f>LEN(R42)</f>
        <v>5</v>
      </c>
      <c r="S41" s="119">
        <f>LEN(S42)</f>
        <v>5</v>
      </c>
      <c r="T41" s="119">
        <f>LEN(T42)</f>
        <v>5</v>
      </c>
      <c r="U41" s="121">
        <f>T43</f>
        <v>0</v>
      </c>
    </row>
    <row r="42" spans="3:24" ht="21.95" customHeight="1" outlineLevel="1">
      <c r="C42" s="430">
        <v>3</v>
      </c>
      <c r="D42" s="101" t="s">
        <v>115</v>
      </c>
      <c r="E42" s="122"/>
      <c r="F42" s="123"/>
      <c r="G42" s="123"/>
      <c r="H42" s="123"/>
      <c r="I42" s="123"/>
      <c r="J42" s="123"/>
      <c r="K42" s="123"/>
      <c r="L42" s="123" t="s">
        <v>116</v>
      </c>
      <c r="M42" s="408"/>
      <c r="N42" s="408"/>
      <c r="O42" s="124" t="s">
        <v>117</v>
      </c>
      <c r="Q42" s="119" t="b">
        <v>0</v>
      </c>
      <c r="R42" s="119" t="b">
        <v>0</v>
      </c>
      <c r="S42" s="119" t="b">
        <v>0</v>
      </c>
      <c r="T42" s="119" t="b">
        <v>0</v>
      </c>
      <c r="U42" s="119" t="s">
        <v>187</v>
      </c>
    </row>
    <row r="43" spans="3:24" ht="21.95" customHeight="1">
      <c r="C43" s="431"/>
      <c r="D43" s="409" t="s">
        <v>157</v>
      </c>
      <c r="E43" s="71" t="s">
        <v>158</v>
      </c>
      <c r="F43" s="71"/>
      <c r="G43" s="71"/>
      <c r="H43" s="71"/>
      <c r="I43" s="71"/>
      <c r="J43" s="71"/>
      <c r="K43" s="171"/>
      <c r="L43" s="171"/>
      <c r="M43" s="171"/>
      <c r="N43" s="171"/>
      <c r="O43" s="172"/>
      <c r="Q43" s="119">
        <f>IF(Q41&lt;5,"網羅的解析",0)</f>
        <v>0</v>
      </c>
      <c r="R43" s="119">
        <f>IF(R41&lt;5,"種特異的解析",0)</f>
        <v>0</v>
      </c>
      <c r="S43" s="119">
        <f>IF(S41&lt;5,"種同定",0)</f>
        <v>0</v>
      </c>
      <c r="T43" s="119">
        <f>IF(T41&lt;5,M42,0)</f>
        <v>0</v>
      </c>
    </row>
    <row r="44" spans="3:24" ht="21.95" customHeight="1">
      <c r="C44" s="431"/>
      <c r="D44" s="410"/>
      <c r="E44" s="191"/>
      <c r="F44" s="189"/>
      <c r="G44" s="189"/>
      <c r="H44" s="189"/>
      <c r="I44" s="189"/>
      <c r="J44" s="189"/>
      <c r="K44" s="109"/>
      <c r="L44" s="109" t="s">
        <v>116</v>
      </c>
      <c r="M44" s="407"/>
      <c r="N44" s="407"/>
      <c r="O44" s="137" t="s">
        <v>117</v>
      </c>
      <c r="Q44" s="119" t="b">
        <v>0</v>
      </c>
      <c r="R44" s="119" t="b">
        <v>0</v>
      </c>
      <c r="S44" s="119" t="b">
        <v>0</v>
      </c>
      <c r="T44" s="119" t="b">
        <v>0</v>
      </c>
    </row>
    <row r="45" spans="3:24" ht="21.95" customHeight="1">
      <c r="C45" s="431"/>
      <c r="D45" s="410"/>
      <c r="E45" s="187" t="s">
        <v>206</v>
      </c>
      <c r="F45" s="188"/>
      <c r="G45" s="188"/>
      <c r="H45" s="188" t="s">
        <v>218</v>
      </c>
      <c r="I45" s="126"/>
      <c r="J45" s="126"/>
      <c r="K45" s="194" t="s">
        <v>219</v>
      </c>
      <c r="L45" s="127"/>
      <c r="M45" s="168"/>
      <c r="N45" s="168"/>
      <c r="O45" s="128"/>
    </row>
    <row r="46" spans="3:24" ht="21.95" customHeight="1">
      <c r="C46" s="431"/>
      <c r="D46" s="410"/>
      <c r="E46" s="109" t="s">
        <v>160</v>
      </c>
      <c r="F46" s="109"/>
      <c r="G46" s="109"/>
      <c r="H46" s="109"/>
      <c r="I46" s="109"/>
      <c r="J46" s="109"/>
      <c r="K46" s="109"/>
      <c r="L46" s="109"/>
      <c r="M46" s="109"/>
      <c r="N46" s="109"/>
      <c r="O46" s="125"/>
      <c r="Q46" s="119">
        <f>LEN(Q44)</f>
        <v>5</v>
      </c>
      <c r="R46" s="119">
        <f>LEN(R44)</f>
        <v>5</v>
      </c>
      <c r="S46" s="119">
        <f>LEN(S44)</f>
        <v>5</v>
      </c>
      <c r="T46" s="119">
        <f>LEN(T44)</f>
        <v>5</v>
      </c>
    </row>
    <row r="47" spans="3:24" ht="21.95" customHeight="1">
      <c r="C47" s="431"/>
      <c r="D47" s="410"/>
      <c r="E47" s="109"/>
      <c r="F47" s="109"/>
      <c r="G47" s="109"/>
      <c r="H47" s="109"/>
      <c r="I47" s="109"/>
      <c r="J47" s="109"/>
      <c r="K47" s="99"/>
      <c r="L47" s="109"/>
      <c r="M47" s="109"/>
      <c r="N47" s="109"/>
      <c r="O47" s="125"/>
    </row>
    <row r="48" spans="3:24" ht="21.95" customHeight="1">
      <c r="C48" s="431"/>
      <c r="D48" s="410"/>
      <c r="E48" s="109"/>
      <c r="F48" s="129" t="s">
        <v>188</v>
      </c>
      <c r="G48" s="109" t="s">
        <v>13</v>
      </c>
      <c r="H48" s="407"/>
      <c r="I48" s="407"/>
      <c r="J48" s="182" t="s">
        <v>208</v>
      </c>
      <c r="K48" s="407"/>
      <c r="L48" s="407"/>
      <c r="M48" s="407"/>
      <c r="N48" s="109" t="s">
        <v>17</v>
      </c>
      <c r="O48" s="137"/>
    </row>
    <row r="49" spans="3:24" ht="21.95" customHeight="1">
      <c r="C49" s="431"/>
      <c r="D49" s="410"/>
      <c r="E49" s="109"/>
      <c r="F49" s="138" t="s">
        <v>189</v>
      </c>
      <c r="G49" s="109" t="s">
        <v>13</v>
      </c>
      <c r="H49" s="407"/>
      <c r="I49" s="407"/>
      <c r="J49" s="109" t="s">
        <v>117</v>
      </c>
      <c r="K49" s="109"/>
      <c r="L49" s="109"/>
      <c r="M49" s="109"/>
      <c r="N49" s="109"/>
      <c r="O49" s="125"/>
      <c r="Q49" s="119">
        <f>IF(Q46&lt;5,"魚類（淡水）",0)</f>
        <v>0</v>
      </c>
      <c r="R49" s="119">
        <f>IF(R46&lt;5,"魚類（海水・汽水）",0)</f>
        <v>0</v>
      </c>
      <c r="S49" s="119">
        <f>IF(S46&lt;5,"哺乳類",0)</f>
        <v>0</v>
      </c>
      <c r="T49" s="119">
        <f>IF(T46&lt;5,M44,0)</f>
        <v>0</v>
      </c>
    </row>
    <row r="50" spans="3:24" ht="21.95" customHeight="1">
      <c r="C50" s="431"/>
      <c r="D50" s="410"/>
      <c r="E50" s="109"/>
      <c r="F50" s="129" t="s">
        <v>163</v>
      </c>
      <c r="G50" s="109" t="s">
        <v>13</v>
      </c>
      <c r="H50" s="407"/>
      <c r="I50" s="407"/>
      <c r="J50" s="109" t="s">
        <v>117</v>
      </c>
      <c r="K50" s="109"/>
      <c r="L50" s="109"/>
      <c r="M50" s="109"/>
      <c r="N50" s="109"/>
      <c r="O50" s="125"/>
      <c r="W50" s="119">
        <f>Q49</f>
        <v>0</v>
      </c>
    </row>
    <row r="51" spans="3:24" ht="21.95" hidden="1" customHeight="1">
      <c r="C51" s="431"/>
      <c r="D51" s="410"/>
      <c r="E51" s="129"/>
      <c r="F51" s="129"/>
      <c r="G51" s="109"/>
      <c r="H51" s="130"/>
      <c r="I51" s="130"/>
      <c r="J51" s="109"/>
      <c r="K51" s="109"/>
      <c r="L51" s="109"/>
      <c r="M51" s="109"/>
      <c r="N51" s="109"/>
      <c r="O51" s="125"/>
    </row>
    <row r="52" spans="3:24" ht="21.95" customHeight="1">
      <c r="C52" s="431"/>
      <c r="D52" s="412"/>
      <c r="E52" s="127"/>
      <c r="F52" s="127"/>
      <c r="G52" s="127"/>
      <c r="H52" s="127"/>
      <c r="I52" s="168"/>
      <c r="J52" s="127"/>
      <c r="K52" s="169" t="s">
        <v>164</v>
      </c>
      <c r="L52" s="127"/>
      <c r="M52" s="127"/>
      <c r="N52" s="127"/>
      <c r="O52" s="132"/>
      <c r="W52" s="119">
        <f>R49</f>
        <v>0</v>
      </c>
    </row>
    <row r="53" spans="3:24" ht="21.95" customHeight="1">
      <c r="C53" s="432"/>
      <c r="D53" s="411" t="s">
        <v>159</v>
      </c>
      <c r="E53" s="67" t="s">
        <v>118</v>
      </c>
      <c r="F53" s="185" t="s">
        <v>13</v>
      </c>
      <c r="G53" s="405"/>
      <c r="H53" s="405"/>
      <c r="I53" s="405"/>
      <c r="J53" s="405"/>
      <c r="K53" s="162" t="s">
        <v>17</v>
      </c>
      <c r="L53" s="162"/>
      <c r="M53" s="162"/>
      <c r="N53" s="162"/>
      <c r="O53" s="163"/>
      <c r="W53" s="119">
        <f>T49</f>
        <v>0</v>
      </c>
    </row>
    <row r="54" spans="3:24" ht="21.95" customHeight="1">
      <c r="C54" s="432"/>
      <c r="D54" s="410"/>
      <c r="E54" s="164" t="s">
        <v>161</v>
      </c>
      <c r="F54" s="190"/>
      <c r="G54" s="133"/>
      <c r="H54" s="96"/>
      <c r="I54" s="96"/>
      <c r="J54" s="134"/>
      <c r="K54" s="134"/>
      <c r="L54" s="134"/>
      <c r="M54" s="134"/>
      <c r="N54" s="134"/>
      <c r="O54" s="135"/>
      <c r="W54" s="119">
        <f>G53</f>
        <v>0</v>
      </c>
    </row>
    <row r="55" spans="3:24" ht="21.95" hidden="1" customHeight="1">
      <c r="C55" s="432"/>
      <c r="D55" s="412"/>
      <c r="E55" s="165"/>
      <c r="F55" s="165"/>
      <c r="G55" s="126"/>
      <c r="H55" s="438"/>
      <c r="I55" s="438"/>
      <c r="J55" s="127"/>
      <c r="K55" s="127"/>
      <c r="L55" s="127"/>
      <c r="M55" s="127"/>
      <c r="N55" s="127"/>
      <c r="O55" s="132"/>
      <c r="Q55" s="9"/>
      <c r="R55" s="9"/>
      <c r="S55" s="9"/>
      <c r="T55" s="9"/>
      <c r="U55" s="9">
        <f>Q60</f>
        <v>0</v>
      </c>
      <c r="V55" s="9" cm="1">
        <f t="array" aca="1" ref="V55" ca="1">INDIRECT("S"&amp;MATCH("*",U:U,0))</f>
        <v>0</v>
      </c>
      <c r="W55" s="119">
        <f>G56</f>
        <v>0</v>
      </c>
    </row>
    <row r="56" spans="3:24" ht="21.95" customHeight="1">
      <c r="C56" s="432"/>
      <c r="D56" s="166" t="s">
        <v>67</v>
      </c>
      <c r="E56" s="67" t="s">
        <v>118</v>
      </c>
      <c r="F56" s="185" t="s">
        <v>13</v>
      </c>
      <c r="G56" s="405"/>
      <c r="H56" s="405"/>
      <c r="I56" s="405"/>
      <c r="J56" s="405"/>
      <c r="K56" s="180" t="s">
        <v>207</v>
      </c>
      <c r="L56" s="162"/>
      <c r="M56" s="162"/>
      <c r="N56" s="162"/>
      <c r="O56" s="163"/>
      <c r="U56" s="119">
        <f>R60</f>
        <v>0</v>
      </c>
      <c r="W56" s="119">
        <f>G57</f>
        <v>0</v>
      </c>
      <c r="X56" s="119" t="str" cm="1">
        <f t="array" aca="1" ref="X56" ca="1">INDIRECT("W"&amp;49+(MATCH("*",W$50:W$1048576,0)))</f>
        <v>P2にご記入ください</v>
      </c>
    </row>
    <row r="57" spans="3:24" ht="21.95" customHeight="1">
      <c r="C57" s="433"/>
      <c r="D57" s="167" t="s">
        <v>163</v>
      </c>
      <c r="E57" s="136" t="s">
        <v>119</v>
      </c>
      <c r="F57" s="186" t="s">
        <v>13</v>
      </c>
      <c r="G57" s="406"/>
      <c r="H57" s="406"/>
      <c r="I57" s="406"/>
      <c r="J57" s="406"/>
      <c r="K57" s="100" t="s">
        <v>205</v>
      </c>
      <c r="L57" s="108"/>
      <c r="M57" s="108"/>
      <c r="N57" s="108"/>
      <c r="O57" s="131"/>
      <c r="U57" s="119">
        <f>S60</f>
        <v>0</v>
      </c>
      <c r="W57" s="119" t="s">
        <v>187</v>
      </c>
    </row>
    <row r="58" spans="3:24" ht="12.75" customHeight="1"/>
    <row r="59" spans="3:24" s="9" customFormat="1" ht="29.25" customHeight="1">
      <c r="C59" s="422" t="s">
        <v>176</v>
      </c>
      <c r="D59" s="423"/>
      <c r="E59" s="419" t="s">
        <v>170</v>
      </c>
      <c r="F59" s="420"/>
      <c r="G59" s="420"/>
      <c r="H59" s="420"/>
      <c r="I59" s="420"/>
      <c r="J59" s="420"/>
      <c r="K59" s="420"/>
      <c r="L59" s="420"/>
      <c r="M59" s="420"/>
      <c r="N59" s="420"/>
      <c r="O59" s="421"/>
    </row>
    <row r="60" spans="3:24" s="9" customFormat="1" ht="18.75" customHeight="1">
      <c r="C60" s="424"/>
      <c r="D60" s="425"/>
      <c r="E60" s="425"/>
      <c r="F60" s="425"/>
      <c r="G60" s="425"/>
      <c r="H60" s="425"/>
      <c r="I60" s="425"/>
      <c r="J60" s="425"/>
      <c r="K60" s="425"/>
      <c r="L60" s="425"/>
      <c r="M60" s="425"/>
      <c r="N60" s="425"/>
      <c r="O60" s="426"/>
    </row>
    <row r="61" spans="3:24" ht="18.75" customHeight="1">
      <c r="C61" s="427"/>
      <c r="D61" s="428"/>
      <c r="E61" s="428"/>
      <c r="F61" s="428"/>
      <c r="G61" s="428"/>
      <c r="H61" s="428"/>
      <c r="I61" s="428"/>
      <c r="J61" s="428"/>
      <c r="K61" s="428"/>
      <c r="L61" s="428"/>
      <c r="M61" s="428"/>
      <c r="N61" s="428"/>
      <c r="O61" s="429"/>
    </row>
    <row r="62" spans="3:24" ht="18.75" customHeight="1">
      <c r="C62" s="414" t="s">
        <v>171</v>
      </c>
      <c r="D62" s="415"/>
      <c r="E62" s="415"/>
      <c r="F62" s="415"/>
      <c r="G62" s="415"/>
      <c r="H62" s="415"/>
      <c r="I62" s="415"/>
      <c r="J62" s="415"/>
      <c r="K62" s="415"/>
      <c r="L62" s="415"/>
      <c r="M62" s="415"/>
      <c r="N62" s="415"/>
      <c r="O62" s="415"/>
    </row>
    <row r="63" spans="3:24" ht="18.75" customHeight="1"/>
    <row r="64" spans="3:2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</sheetData>
  <mergeCells count="50">
    <mergeCell ref="K2:N2"/>
    <mergeCell ref="E9:O9"/>
    <mergeCell ref="E26:O26"/>
    <mergeCell ref="H55:I55"/>
    <mergeCell ref="H50:I50"/>
    <mergeCell ref="H15:I15"/>
    <mergeCell ref="M44:N44"/>
    <mergeCell ref="H38:I38"/>
    <mergeCell ref="H33:I33"/>
    <mergeCell ref="H16:I16"/>
    <mergeCell ref="M10:N10"/>
    <mergeCell ref="M27:N27"/>
    <mergeCell ref="H21:I21"/>
    <mergeCell ref="M8:N8"/>
    <mergeCell ref="G19:J19"/>
    <mergeCell ref="G22:J22"/>
    <mergeCell ref="C62:O62"/>
    <mergeCell ref="M1:O1"/>
    <mergeCell ref="H3:M3"/>
    <mergeCell ref="E59:O59"/>
    <mergeCell ref="C59:D59"/>
    <mergeCell ref="C60:O61"/>
    <mergeCell ref="H1:I1"/>
    <mergeCell ref="H2:I2"/>
    <mergeCell ref="C25:C40"/>
    <mergeCell ref="D26:D35"/>
    <mergeCell ref="D36:D38"/>
    <mergeCell ref="C8:C23"/>
    <mergeCell ref="C42:C57"/>
    <mergeCell ref="D43:D52"/>
    <mergeCell ref="D53:D55"/>
    <mergeCell ref="H49:I49"/>
    <mergeCell ref="D9:D18"/>
    <mergeCell ref="D19:D21"/>
    <mergeCell ref="G23:J23"/>
    <mergeCell ref="G36:J36"/>
    <mergeCell ref="G39:J39"/>
    <mergeCell ref="H14:I14"/>
    <mergeCell ref="H31:I31"/>
    <mergeCell ref="G53:J53"/>
    <mergeCell ref="G56:J56"/>
    <mergeCell ref="G57:J57"/>
    <mergeCell ref="K14:M14"/>
    <mergeCell ref="H32:I32"/>
    <mergeCell ref="M25:N25"/>
    <mergeCell ref="K31:M31"/>
    <mergeCell ref="K48:M48"/>
    <mergeCell ref="M42:N42"/>
    <mergeCell ref="H48:I48"/>
    <mergeCell ref="G40:J40"/>
  </mergeCells>
  <phoneticPr fontId="21"/>
  <conditionalFormatting sqref="D9:D18">
    <cfRule type="expression" dxfId="219" priority="14">
      <formula>$Q$8=TRUE</formula>
    </cfRule>
  </conditionalFormatting>
  <conditionalFormatting sqref="D19:D21">
    <cfRule type="expression" dxfId="218" priority="130">
      <formula>$R$8=TRUE</formula>
    </cfRule>
  </conditionalFormatting>
  <conditionalFormatting sqref="D26:D35">
    <cfRule type="expression" dxfId="217" priority="118">
      <formula>$Q$25=TRUE</formula>
    </cfRule>
  </conditionalFormatting>
  <conditionalFormatting sqref="D36:D38">
    <cfRule type="expression" dxfId="216" priority="115">
      <formula>$R$25=TRUE</formula>
    </cfRule>
  </conditionalFormatting>
  <conditionalFormatting sqref="D43:D52">
    <cfRule type="expression" dxfId="215" priority="106">
      <formula>$Q$42=TRUE</formula>
    </cfRule>
  </conditionalFormatting>
  <conditionalFormatting sqref="D53:D55">
    <cfRule type="expression" dxfId="214" priority="103">
      <formula>$R$42=TRUE</formula>
    </cfRule>
  </conditionalFormatting>
  <conditionalFormatting sqref="D22:G22 K22:O22">
    <cfRule type="expression" dxfId="213" priority="121">
      <formula>$S$8=TRUE</formula>
    </cfRule>
  </conditionalFormatting>
  <conditionalFormatting sqref="D23:G23 K23:O23">
    <cfRule type="expression" dxfId="212" priority="120">
      <formula>$T$8=TRUE</formula>
    </cfRule>
  </conditionalFormatting>
  <conditionalFormatting sqref="D39:G39 K39:O39">
    <cfRule type="expression" dxfId="211" priority="109">
      <formula>$S$25=TRUE</formula>
    </cfRule>
  </conditionalFormatting>
  <conditionalFormatting sqref="D40:G40 K40:O40">
    <cfRule type="expression" dxfId="210" priority="108">
      <formula>$T$25=TRUE</formula>
    </cfRule>
  </conditionalFormatting>
  <conditionalFormatting sqref="D56:G56 K56:O56">
    <cfRule type="expression" dxfId="209" priority="97">
      <formula>$S$42=TRUE</formula>
    </cfRule>
  </conditionalFormatting>
  <conditionalFormatting sqref="D57:G57 K57:O57">
    <cfRule type="expression" dxfId="208" priority="96">
      <formula>$T$42=TRUE</formula>
    </cfRule>
  </conditionalFormatting>
  <conditionalFormatting sqref="E9:F9">
    <cfRule type="expression" dxfId="207" priority="66">
      <formula>$Q$8=TRUE</formula>
    </cfRule>
  </conditionalFormatting>
  <conditionalFormatting sqref="E59:F59">
    <cfRule type="containsBlanks" dxfId="206" priority="94">
      <formula>LEN(TRIM(E59))=0</formula>
    </cfRule>
  </conditionalFormatting>
  <conditionalFormatting sqref="E8:G8">
    <cfRule type="expression" dxfId="205" priority="82">
      <formula>$Q$8=TRUE</formula>
    </cfRule>
    <cfRule type="expression" dxfId="204" priority="125">
      <formula>OR($R$8=TRUE,$S$8=TRUE,$T$8=TRUE)</formula>
    </cfRule>
  </conditionalFormatting>
  <conditionalFormatting sqref="E10:G11">
    <cfRule type="expression" dxfId="203" priority="21">
      <formula>OR(AND($Q$8=TRUE,$R$10=TRUE),AND($Q$8=TRUE,$T$10=TRUE))</formula>
    </cfRule>
  </conditionalFormatting>
  <conditionalFormatting sqref="E19:G19 K19:O19">
    <cfRule type="expression" dxfId="202" priority="129">
      <formula>$R$8=TRUE</formula>
    </cfRule>
  </conditionalFormatting>
  <conditionalFormatting sqref="E23:G23 K23:O23">
    <cfRule type="expression" dxfId="201" priority="72">
      <formula>NOT($G$23="")</formula>
    </cfRule>
  </conditionalFormatting>
  <conditionalFormatting sqref="E25:G25">
    <cfRule type="expression" dxfId="200" priority="113">
      <formula>OR($R$25=TRUE,$S$25=TRUE,$T$25=TRUE)</formula>
    </cfRule>
    <cfRule type="expression" dxfId="199" priority="77">
      <formula>$Q$25=TRUE</formula>
    </cfRule>
  </conditionalFormatting>
  <conditionalFormatting sqref="E27:G28">
    <cfRule type="expression" dxfId="198" priority="69">
      <formula>OR(AND($Q$25=TRUE,$R$27=TRUE),AND($Q$25=TRUE,$T$27=TRUE))</formula>
    </cfRule>
  </conditionalFormatting>
  <conditionalFormatting sqref="E36:G36 K36:O36">
    <cfRule type="expression" dxfId="197" priority="64">
      <formula>NOT($G$36="")</formula>
    </cfRule>
    <cfRule type="expression" dxfId="196" priority="114">
      <formula>$R$25=TRUE</formula>
    </cfRule>
  </conditionalFormatting>
  <conditionalFormatting sqref="E40:G40 K40:O40">
    <cfRule type="expression" dxfId="195" priority="61">
      <formula>NOT($G$40="")</formula>
    </cfRule>
  </conditionalFormatting>
  <conditionalFormatting sqref="E42:G42">
    <cfRule type="expression" dxfId="194" priority="60">
      <formula>$Q$42=TRUE</formula>
    </cfRule>
    <cfRule type="expression" dxfId="193" priority="101">
      <formula>OR($R$42=TRUE,$S$42=TRUE,$T$42=TRUE)</formula>
    </cfRule>
  </conditionalFormatting>
  <conditionalFormatting sqref="E44:G45">
    <cfRule type="expression" dxfId="192" priority="56">
      <formula>OR(AND($Q$42=TRUE,$R$44=TRUE),AND($Q$42=TRUE,$T$44=TRUE))</formula>
    </cfRule>
  </conditionalFormatting>
  <conditionalFormatting sqref="E53:G53 K53:O53">
    <cfRule type="expression" dxfId="191" priority="52">
      <formula>NOT($G$53="")</formula>
    </cfRule>
    <cfRule type="expression" dxfId="190" priority="102">
      <formula>$R$42=TRUE</formula>
    </cfRule>
  </conditionalFormatting>
  <conditionalFormatting sqref="E57:G57 K57:O57">
    <cfRule type="expression" dxfId="189" priority="50">
      <formula>NOT($G$57="")</formula>
    </cfRule>
  </conditionalFormatting>
  <conditionalFormatting sqref="E10:M10 O10">
    <cfRule type="expression" dxfId="188" priority="132">
      <formula>AND($Q$8=TRUE,$Q$10=FALSE,$R$10=FALSE,$T$10=FALSE)</formula>
    </cfRule>
  </conditionalFormatting>
  <conditionalFormatting sqref="E9:O9">
    <cfRule type="expression" dxfId="187" priority="49">
      <formula>OR($Q$10=TRUE,$R$10=TRUE,$T$10=TRUE)</formula>
    </cfRule>
  </conditionalFormatting>
  <conditionalFormatting sqref="E11:O11">
    <cfRule type="expression" dxfId="186" priority="23">
      <formula>AND($Q$8=TRUE,$Q$10=FALSE,$R$10=FALSE,$T$10=FALSE)</formula>
    </cfRule>
  </conditionalFormatting>
  <conditionalFormatting sqref="E12:O18">
    <cfRule type="expression" dxfId="185" priority="131">
      <formula>$Q$8=TRUE</formula>
    </cfRule>
  </conditionalFormatting>
  <conditionalFormatting sqref="E19:O19">
    <cfRule type="expression" dxfId="184" priority="63">
      <formula>NOT($G$19="")</formula>
    </cfRule>
  </conditionalFormatting>
  <conditionalFormatting sqref="E20:O21">
    <cfRule type="expression" dxfId="183" priority="119">
      <formula>$R$8=TRUE</formula>
    </cfRule>
  </conditionalFormatting>
  <conditionalFormatting sqref="E22:O22">
    <cfRule type="expression" dxfId="182" priority="73">
      <formula>NOT($G$22="")</formula>
    </cfRule>
  </conditionalFormatting>
  <conditionalFormatting sqref="E26:O26">
    <cfRule type="expression" dxfId="181" priority="48">
      <formula>OR($Q$27=TRUE,$R$27=TRUE,$T$27=TRUE)</formula>
    </cfRule>
  </conditionalFormatting>
  <conditionalFormatting sqref="E26:O28">
    <cfRule type="expression" dxfId="180" priority="65">
      <formula>AND($Q$25=TRUE,$Q$27=FALSE,$R$27=FALSE,$T$27=FALSE)</formula>
    </cfRule>
  </conditionalFormatting>
  <conditionalFormatting sqref="E29:O35">
    <cfRule type="expression" dxfId="179" priority="116">
      <formula>$Q$25=TRUE</formula>
    </cfRule>
  </conditionalFormatting>
  <conditionalFormatting sqref="E37:O38">
    <cfRule type="expression" dxfId="178" priority="107">
      <formula>$R$25=TRUE</formula>
    </cfRule>
  </conditionalFormatting>
  <conditionalFormatting sqref="E39:O39">
    <cfRule type="expression" dxfId="177" priority="62">
      <formula>NOT($G$39="")</formula>
    </cfRule>
  </conditionalFormatting>
  <conditionalFormatting sqref="E43:O43">
    <cfRule type="expression" dxfId="176" priority="105">
      <formula>$Q$42=TRUE</formula>
    </cfRule>
    <cfRule type="expression" dxfId="175" priority="47">
      <formula>OR($Q$44=TRUE,$R$44=TRUE,$T$44=TRUE)</formula>
    </cfRule>
  </conditionalFormatting>
  <conditionalFormatting sqref="E44:O44 E45:J45 L45:O45">
    <cfRule type="expression" dxfId="174" priority="55">
      <formula>AND($Q$42=TRUE,$Q$44=FALSE,$R$44=FALSE,$T$44=FALSE)</formula>
    </cfRule>
  </conditionalFormatting>
  <conditionalFormatting sqref="E46:O52">
    <cfRule type="expression" dxfId="173" priority="104">
      <formula>$Q$42=TRUE</formula>
    </cfRule>
  </conditionalFormatting>
  <conditionalFormatting sqref="E54:O55">
    <cfRule type="expression" dxfId="172" priority="95">
      <formula>$R$42=TRUE</formula>
    </cfRule>
  </conditionalFormatting>
  <conditionalFormatting sqref="E56:O56">
    <cfRule type="expression" dxfId="171" priority="51">
      <formula>NOT($G$56="")</formula>
    </cfRule>
  </conditionalFormatting>
  <conditionalFormatting sqref="G19:J19">
    <cfRule type="expression" dxfId="170" priority="13">
      <formula>OR($Q$8=TRUE,$S$8=TRUE,$T$8=TRUE)</formula>
    </cfRule>
  </conditionalFormatting>
  <conditionalFormatting sqref="G22:J22">
    <cfRule type="expression" dxfId="169" priority="12">
      <formula>OR($Q$8=TRUE,$R$8=TRUE,$T$8=TRUE)</formula>
    </cfRule>
  </conditionalFormatting>
  <conditionalFormatting sqref="G23:J23">
    <cfRule type="expression" dxfId="168" priority="11">
      <formula>OR($Q$8=TRUE,$R$8=TRUE,$S$8=TRUE)</formula>
    </cfRule>
  </conditionalFormatting>
  <conditionalFormatting sqref="G36:J36">
    <cfRule type="expression" dxfId="167" priority="9">
      <formula>OR($Q$25=TRUE,$S$25=TRUE,$T$25=TRUE)</formula>
    </cfRule>
  </conditionalFormatting>
  <conditionalFormatting sqref="G39:J39">
    <cfRule type="expression" dxfId="166" priority="8">
      <formula>OR($Q$25=TRUE,$R$25=TRUE,$T$25=TRUE)</formula>
    </cfRule>
  </conditionalFormatting>
  <conditionalFormatting sqref="G40:J40">
    <cfRule type="expression" dxfId="165" priority="7">
      <formula>OR($Q$25=TRUE,$R$25=TRUE,$S$25=TRUE)</formula>
    </cfRule>
  </conditionalFormatting>
  <conditionalFormatting sqref="G53:J53">
    <cfRule type="expression" dxfId="164" priority="5">
      <formula>OR($Q$42=TRUE,$S$42=TRUE,$T$42=TRUE)</formula>
    </cfRule>
  </conditionalFormatting>
  <conditionalFormatting sqref="G56:J56">
    <cfRule type="expression" dxfId="163" priority="4">
      <formula>OR($Q$42=TRUE,$R$42=TRUE,$T$42=TRUE)</formula>
    </cfRule>
  </conditionalFormatting>
  <conditionalFormatting sqref="G57:J57">
    <cfRule type="expression" dxfId="162" priority="3">
      <formula>OR($Q$42=TRUE,$R$42=TRUE,$S$42=TRUE)</formula>
    </cfRule>
  </conditionalFormatting>
  <conditionalFormatting sqref="H8">
    <cfRule type="expression" dxfId="161" priority="81">
      <formula>$R$8=TRUE</formula>
    </cfRule>
    <cfRule type="expression" dxfId="160" priority="124">
      <formula>OR($Q$8=TRUE,$S$8=TRUE,$T$8=TRUE)</formula>
    </cfRule>
  </conditionalFormatting>
  <conditionalFormatting sqref="H25">
    <cfRule type="expression" dxfId="159" priority="112">
      <formula>OR($Q$25=TRUE,$S$25=TRUE,$T$25=TRUE)</formula>
    </cfRule>
    <cfRule type="expression" dxfId="158" priority="76">
      <formula>$R$25=TRUE</formula>
    </cfRule>
  </conditionalFormatting>
  <conditionalFormatting sqref="H31">
    <cfRule type="expression" dxfId="157" priority="85">
      <formula>$Q$8=TRUE</formula>
    </cfRule>
  </conditionalFormatting>
  <conditionalFormatting sqref="H42">
    <cfRule type="expression" dxfId="156" priority="59">
      <formula>$R$42=TRUE</formula>
    </cfRule>
    <cfRule type="expression" dxfId="155" priority="100">
      <formula>OR($Q$42=TRUE,$S$42=TRUE,$T$42=TRUE)</formula>
    </cfRule>
  </conditionalFormatting>
  <conditionalFormatting sqref="H10:J11">
    <cfRule type="expression" dxfId="154" priority="22">
      <formula>OR(AND($Q$8=TRUE,$Q$10=TRUE),AND($Q$8=TRUE,$T$10=TRUE))</formula>
    </cfRule>
  </conditionalFormatting>
  <conditionalFormatting sqref="H27:J28">
    <cfRule type="expression" dxfId="153" priority="68">
      <formula>OR(AND($Q$25=TRUE,$Q$27=TRUE),AND($Q$25=TRUE,$T$27=TRUE))</formula>
    </cfRule>
  </conditionalFormatting>
  <conditionalFormatting sqref="H44:J45">
    <cfRule type="expression" dxfId="152" priority="54">
      <formula>OR(AND($Q$42=TRUE,$Q$44=TRUE),AND($Q$42=TRUE,$T$44=TRUE))</formula>
    </cfRule>
  </conditionalFormatting>
  <conditionalFormatting sqref="I8:J8">
    <cfRule type="expression" dxfId="151" priority="80">
      <formula>$S$8=TRUE</formula>
    </cfRule>
    <cfRule type="expression" dxfId="150" priority="123">
      <formula>OR($R$8=TRUE,$Q$8=TRUE,$T$8=TRUE)</formula>
    </cfRule>
  </conditionalFormatting>
  <conditionalFormatting sqref="I25:J25">
    <cfRule type="expression" dxfId="149" priority="111">
      <formula>OR($Q$25=TRUE,$R$25=TRUE,$T$25=TRUE)</formula>
    </cfRule>
    <cfRule type="expression" dxfId="148" priority="75">
      <formula>$S$25=TRUE</formula>
    </cfRule>
  </conditionalFormatting>
  <conditionalFormatting sqref="I42:J42">
    <cfRule type="expression" dxfId="147" priority="58">
      <formula>$S$42=TRUE</formula>
    </cfRule>
    <cfRule type="expression" dxfId="146" priority="99">
      <formula>OR($Q$42=TRUE,$R$42=TRUE,$T$42=TRUE)</formula>
    </cfRule>
  </conditionalFormatting>
  <conditionalFormatting sqref="K31">
    <cfRule type="expression" dxfId="145" priority="87">
      <formula>$Q$25=TRUE</formula>
    </cfRule>
  </conditionalFormatting>
  <conditionalFormatting sqref="K45">
    <cfRule type="expression" dxfId="144" priority="2">
      <formula>OR(AND($Q$25=TRUE,$Q$27=TRUE),AND($Q$25=TRUE,$R$27=TRUE))</formula>
    </cfRule>
    <cfRule type="expression" dxfId="143" priority="1">
      <formula>AND($Q$25=TRUE,$Q$27=FALSE,$R$27=FALSE,$T$27=FALSE)</formula>
    </cfRule>
  </conditionalFormatting>
  <conditionalFormatting sqref="K8:M8 O8">
    <cfRule type="expression" dxfId="142" priority="122">
      <formula>OR($R$8=TRUE,$S$8=TRUE,$Q$8=TRUE)</formula>
    </cfRule>
  </conditionalFormatting>
  <conditionalFormatting sqref="K10:M10 O10">
    <cfRule type="expression" dxfId="141" priority="78">
      <formula>OR(AND($Q$8=TRUE,$Q$10=TRUE),AND($Q$8=TRUE,$R$10=TRUE))</formula>
    </cfRule>
  </conditionalFormatting>
  <conditionalFormatting sqref="K42:M42">
    <cfRule type="expression" dxfId="140" priority="34">
      <formula>OR($Q$42=TRUE,$R$42=TRUE,$S$42=TRUE)</formula>
    </cfRule>
  </conditionalFormatting>
  <conditionalFormatting sqref="K11:O11">
    <cfRule type="expression" dxfId="139" priority="20">
      <formula>OR(AND($Q$8=TRUE,$Q$10=TRUE),AND($Q$8=TRUE,$R$10=TRUE))</formula>
    </cfRule>
  </conditionalFormatting>
  <conditionalFormatting sqref="K25:O25">
    <cfRule type="expression" dxfId="138" priority="39">
      <formula>OR($Q$25=TRUE,$R$25=TRUE,$S$25=TRUE)</formula>
    </cfRule>
  </conditionalFormatting>
  <conditionalFormatting sqref="K27:O28">
    <cfRule type="expression" dxfId="137" priority="67">
      <formula>OR(AND($Q$25=TRUE,$Q$27=TRUE),AND($Q$25=TRUE,$R$27=TRUE))</formula>
    </cfRule>
  </conditionalFormatting>
  <conditionalFormatting sqref="K44:O44 L45:O45">
    <cfRule type="expression" dxfId="136" priority="53">
      <formula>OR(AND($Q$42=TRUE,$Q$44=TRUE),AND($Q$42=TRUE,$R$44=TRUE))</formula>
    </cfRule>
  </conditionalFormatting>
  <conditionalFormatting sqref="M8">
    <cfRule type="containsBlanks" dxfId="135" priority="134">
      <formula>LEN(TRIM(M8))=0</formula>
    </cfRule>
  </conditionalFormatting>
  <conditionalFormatting sqref="M25">
    <cfRule type="containsBlanks" dxfId="134" priority="42">
      <formula>LEN(TRIM(M25))=0</formula>
    </cfRule>
  </conditionalFormatting>
  <conditionalFormatting sqref="M42">
    <cfRule type="containsBlanks" dxfId="133" priority="37">
      <formula>LEN(TRIM(M42))=0</formula>
    </cfRule>
  </conditionalFormatting>
  <conditionalFormatting sqref="M10:N10 K14:M14 H14:I16">
    <cfRule type="expression" dxfId="132" priority="15">
      <formula>OR($R$8=TRUE,$S$8=TRUE,$T$8=TRUE)</formula>
    </cfRule>
  </conditionalFormatting>
  <conditionalFormatting sqref="M25:N25">
    <cfRule type="expression" dxfId="131" priority="38">
      <formula>$T$25=TRUE</formula>
    </cfRule>
  </conditionalFormatting>
  <conditionalFormatting sqref="M27:N27 K31:M31 H31:I33">
    <cfRule type="expression" dxfId="130" priority="10">
      <formula>OR($R$25=TRUE,$S$25=TRUE,$T$25=TRUE)</formula>
    </cfRule>
  </conditionalFormatting>
  <conditionalFormatting sqref="M44:N44 K48:M48 H48:I50">
    <cfRule type="expression" dxfId="129" priority="6">
      <formula>OR($R$42=TRUE,$S$42=TRUE,$T$42=TRUE)</formula>
    </cfRule>
  </conditionalFormatting>
  <conditionalFormatting sqref="O42">
    <cfRule type="expression" dxfId="128" priority="33">
      <formula>OR($Q$42=TRUE,$R$42=TRUE,$S$42=TRUE)</formula>
    </cfRule>
  </conditionalFormatting>
  <pageMargins left="0.23622047244094491" right="0.23622047244094491" top="0.19685039370078741" bottom="0.19685039370078741" header="0.31496062992125984" footer="0.31496062992125984"/>
  <pageSetup paperSize="9" scale="76"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0" r:id="rId4" name="Check Box 4">
              <controlPr defaultSize="0" autoFill="0" autoLine="0" autoPict="0">
                <anchor moveWithCells="1">
                  <from>
                    <xdr:col>4</xdr:col>
                    <xdr:colOff>9525</xdr:colOff>
                    <xdr:row>6</xdr:row>
                    <xdr:rowOff>228600</xdr:rowOff>
                  </from>
                  <to>
                    <xdr:col>4</xdr:col>
                    <xdr:colOff>962025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5" name="Check Box 5">
              <controlPr defaultSize="0" autoFill="0" autoLine="0" autoPict="0">
                <anchor moveWithCells="1">
                  <from>
                    <xdr:col>6</xdr:col>
                    <xdr:colOff>142875</xdr:colOff>
                    <xdr:row>6</xdr:row>
                    <xdr:rowOff>228600</xdr:rowOff>
                  </from>
                  <to>
                    <xdr:col>7</xdr:col>
                    <xdr:colOff>1019175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6" name="Check Box 6">
              <controlPr defaultSize="0" autoFill="0" autoLine="0" autoPict="0">
                <anchor moveWithCells="1">
                  <from>
                    <xdr:col>8</xdr:col>
                    <xdr:colOff>47625</xdr:colOff>
                    <xdr:row>6</xdr:row>
                    <xdr:rowOff>228600</xdr:rowOff>
                  </from>
                  <to>
                    <xdr:col>9</xdr:col>
                    <xdr:colOff>342900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7" name="Check Box 7">
              <controlPr defaultSize="0" autoFill="0" autoLine="0" autoPict="0" altText="あああ">
                <anchor moveWithCells="1">
                  <from>
                    <xdr:col>10</xdr:col>
                    <xdr:colOff>66675</xdr:colOff>
                    <xdr:row>6</xdr:row>
                    <xdr:rowOff>228600</xdr:rowOff>
                  </from>
                  <to>
                    <xdr:col>11</xdr:col>
                    <xdr:colOff>209550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8" name="Check Box 12">
              <controlPr defaultSize="0" autoFill="0" autoLine="0" autoPict="0">
                <anchor moveWithCells="1">
                  <from>
                    <xdr:col>4</xdr:col>
                    <xdr:colOff>9525</xdr:colOff>
                    <xdr:row>9</xdr:row>
                    <xdr:rowOff>9525</xdr:rowOff>
                  </from>
                  <to>
                    <xdr:col>4</xdr:col>
                    <xdr:colOff>1038225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9" name="Check Box 13">
              <controlPr defaultSize="0" autoFill="0" autoLine="0" autoPict="0">
                <anchor moveWithCells="1">
                  <from>
                    <xdr:col>6</xdr:col>
                    <xdr:colOff>142875</xdr:colOff>
                    <xdr:row>9</xdr:row>
                    <xdr:rowOff>0</xdr:rowOff>
                  </from>
                  <to>
                    <xdr:col>7</xdr:col>
                    <xdr:colOff>1123950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0" name="Check Box 15">
              <controlPr defaultSize="0" autoFill="0" autoLine="0" autoPict="0">
                <anchor moveWithCells="1">
                  <from>
                    <xdr:col>10</xdr:col>
                    <xdr:colOff>76200</xdr:colOff>
                    <xdr:row>8</xdr:row>
                    <xdr:rowOff>257175</xdr:rowOff>
                  </from>
                  <to>
                    <xdr:col>11</xdr:col>
                    <xdr:colOff>257175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1" r:id="rId11" name="Check Box 85">
              <controlPr defaultSize="0" autoFill="0" autoLine="0" autoPict="0">
                <anchor moveWithCells="1">
                  <from>
                    <xdr:col>4</xdr:col>
                    <xdr:colOff>9525</xdr:colOff>
                    <xdr:row>16</xdr:row>
                    <xdr:rowOff>0</xdr:rowOff>
                  </from>
                  <to>
                    <xdr:col>7</xdr:col>
                    <xdr:colOff>933450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12" name="Check Box 89">
              <controlPr defaultSize="0" autoFill="0" autoLine="0" autoPict="0">
                <anchor moveWithCells="1">
                  <from>
                    <xdr:col>4</xdr:col>
                    <xdr:colOff>9525</xdr:colOff>
                    <xdr:row>23</xdr:row>
                    <xdr:rowOff>161925</xdr:rowOff>
                  </from>
                  <to>
                    <xdr:col>4</xdr:col>
                    <xdr:colOff>962025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13" name="Check Box 90">
              <controlPr defaultSize="0" autoFill="0" autoLine="0" autoPict="0">
                <anchor moveWithCells="1">
                  <from>
                    <xdr:col>6</xdr:col>
                    <xdr:colOff>142875</xdr:colOff>
                    <xdr:row>23</xdr:row>
                    <xdr:rowOff>161925</xdr:rowOff>
                  </from>
                  <to>
                    <xdr:col>7</xdr:col>
                    <xdr:colOff>1019175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14" name="Check Box 91">
              <controlPr defaultSize="0" autoFill="0" autoLine="0" autoPict="0">
                <anchor moveWithCells="1">
                  <from>
                    <xdr:col>8</xdr:col>
                    <xdr:colOff>47625</xdr:colOff>
                    <xdr:row>23</xdr:row>
                    <xdr:rowOff>161925</xdr:rowOff>
                  </from>
                  <to>
                    <xdr:col>9</xdr:col>
                    <xdr:colOff>342900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15" name="Check Box 92">
              <controlPr defaultSize="0" autoFill="0" autoLine="0" autoPict="0" altText="あああ">
                <anchor moveWithCells="1">
                  <from>
                    <xdr:col>10</xdr:col>
                    <xdr:colOff>66675</xdr:colOff>
                    <xdr:row>23</xdr:row>
                    <xdr:rowOff>161925</xdr:rowOff>
                  </from>
                  <to>
                    <xdr:col>11</xdr:col>
                    <xdr:colOff>209550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16" name="Check Box 93">
              <controlPr defaultSize="0" autoFill="0" autoLine="0" autoPict="0">
                <anchor moveWithCells="1">
                  <from>
                    <xdr:col>4</xdr:col>
                    <xdr:colOff>9525</xdr:colOff>
                    <xdr:row>26</xdr:row>
                    <xdr:rowOff>9525</xdr:rowOff>
                  </from>
                  <to>
                    <xdr:col>4</xdr:col>
                    <xdr:colOff>1038225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0" r:id="rId17" name="Check Box 94">
              <controlPr defaultSize="0" autoFill="0" autoLine="0" autoPict="0">
                <anchor moveWithCells="1">
                  <from>
                    <xdr:col>6</xdr:col>
                    <xdr:colOff>142875</xdr:colOff>
                    <xdr:row>25</xdr:row>
                    <xdr:rowOff>276225</xdr:rowOff>
                  </from>
                  <to>
                    <xdr:col>7</xdr:col>
                    <xdr:colOff>1238250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18" name="Check Box 95">
              <controlPr defaultSize="0" autoFill="0" autoLine="0" autoPict="0">
                <anchor moveWithCells="1">
                  <from>
                    <xdr:col>10</xdr:col>
                    <xdr:colOff>76200</xdr:colOff>
                    <xdr:row>25</xdr:row>
                    <xdr:rowOff>257175</xdr:rowOff>
                  </from>
                  <to>
                    <xdr:col>11</xdr:col>
                    <xdr:colOff>257175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3" r:id="rId19" name="Check Box 97">
              <controlPr defaultSize="0" autoFill="0" autoLine="0" autoPict="0">
                <anchor moveWithCells="1">
                  <from>
                    <xdr:col>4</xdr:col>
                    <xdr:colOff>9525</xdr:colOff>
                    <xdr:row>33</xdr:row>
                    <xdr:rowOff>238125</xdr:rowOff>
                  </from>
                  <to>
                    <xdr:col>7</xdr:col>
                    <xdr:colOff>933450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4" r:id="rId20" name="Check Box 98">
              <controlPr defaultSize="0" autoFill="0" autoLine="0" autoPict="0">
                <anchor moveWithCells="1">
                  <from>
                    <xdr:col>4</xdr:col>
                    <xdr:colOff>9525</xdr:colOff>
                    <xdr:row>40</xdr:row>
                    <xdr:rowOff>152400</xdr:rowOff>
                  </from>
                  <to>
                    <xdr:col>4</xdr:col>
                    <xdr:colOff>962025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21" name="Check Box 99">
              <controlPr defaultSize="0" autoFill="0" autoLine="0" autoPict="0">
                <anchor moveWithCells="1">
                  <from>
                    <xdr:col>6</xdr:col>
                    <xdr:colOff>142875</xdr:colOff>
                    <xdr:row>40</xdr:row>
                    <xdr:rowOff>152400</xdr:rowOff>
                  </from>
                  <to>
                    <xdr:col>7</xdr:col>
                    <xdr:colOff>1019175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22" name="Check Box 100">
              <controlPr defaultSize="0" autoFill="0" autoLine="0" autoPict="0">
                <anchor moveWithCells="1">
                  <from>
                    <xdr:col>8</xdr:col>
                    <xdr:colOff>47625</xdr:colOff>
                    <xdr:row>40</xdr:row>
                    <xdr:rowOff>152400</xdr:rowOff>
                  </from>
                  <to>
                    <xdr:col>9</xdr:col>
                    <xdr:colOff>342900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23" name="Check Box 101">
              <controlPr defaultSize="0" autoFill="0" autoLine="0" autoPict="0" altText="あああ">
                <anchor moveWithCells="1">
                  <from>
                    <xdr:col>10</xdr:col>
                    <xdr:colOff>66675</xdr:colOff>
                    <xdr:row>40</xdr:row>
                    <xdr:rowOff>152400</xdr:rowOff>
                  </from>
                  <to>
                    <xdr:col>11</xdr:col>
                    <xdr:colOff>209550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" r:id="rId24" name="Check Box 102">
              <controlPr defaultSize="0" autoFill="0" autoLine="0" autoPict="0">
                <anchor moveWithCells="1">
                  <from>
                    <xdr:col>4</xdr:col>
                    <xdr:colOff>9525</xdr:colOff>
                    <xdr:row>43</xdr:row>
                    <xdr:rowOff>9525</xdr:rowOff>
                  </from>
                  <to>
                    <xdr:col>4</xdr:col>
                    <xdr:colOff>1038225</xdr:colOff>
                    <xdr:row>43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" r:id="rId25" name="Check Box 103">
              <controlPr defaultSize="0" autoFill="0" autoLine="0" autoPict="0">
                <anchor moveWithCells="1">
                  <from>
                    <xdr:col>6</xdr:col>
                    <xdr:colOff>142875</xdr:colOff>
                    <xdr:row>43</xdr:row>
                    <xdr:rowOff>0</xdr:rowOff>
                  </from>
                  <to>
                    <xdr:col>7</xdr:col>
                    <xdr:colOff>1314450</xdr:colOff>
                    <xdr:row>43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" r:id="rId26" name="Check Box 104">
              <controlPr defaultSize="0" autoFill="0" autoLine="0" autoPict="0">
                <anchor moveWithCells="1">
                  <from>
                    <xdr:col>10</xdr:col>
                    <xdr:colOff>76200</xdr:colOff>
                    <xdr:row>42</xdr:row>
                    <xdr:rowOff>257175</xdr:rowOff>
                  </from>
                  <to>
                    <xdr:col>11</xdr:col>
                    <xdr:colOff>257175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" r:id="rId27" name="Check Box 106">
              <controlPr defaultSize="0" autoFill="0" autoLine="0" autoPict="0">
                <anchor moveWithCells="1">
                  <from>
                    <xdr:col>4</xdr:col>
                    <xdr:colOff>9525</xdr:colOff>
                    <xdr:row>50</xdr:row>
                    <xdr:rowOff>238125</xdr:rowOff>
                  </from>
                  <to>
                    <xdr:col>7</xdr:col>
                    <xdr:colOff>933450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" r:id="rId28" name="Check Box 113">
              <controlPr defaultSize="0" autoFill="0" autoLine="0" autoPict="0">
                <anchor moveWithCells="1">
                  <from>
                    <xdr:col>5</xdr:col>
                    <xdr:colOff>266700</xdr:colOff>
                    <xdr:row>19</xdr:row>
                    <xdr:rowOff>47625</xdr:rowOff>
                  </from>
                  <to>
                    <xdr:col>8</xdr:col>
                    <xdr:colOff>114300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0" r:id="rId29" name="Check Box 114">
              <controlPr defaultSize="0" autoFill="0" autoLine="0" autoPict="0">
                <anchor moveWithCells="1">
                  <from>
                    <xdr:col>5</xdr:col>
                    <xdr:colOff>266700</xdr:colOff>
                    <xdr:row>36</xdr:row>
                    <xdr:rowOff>38100</xdr:rowOff>
                  </from>
                  <to>
                    <xdr:col>8</xdr:col>
                    <xdr:colOff>152400</xdr:colOff>
                    <xdr:row>36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" r:id="rId30" name="Check Box 115">
              <controlPr defaultSize="0" autoFill="0" autoLine="0" autoPict="0">
                <anchor moveWithCells="1">
                  <from>
                    <xdr:col>5</xdr:col>
                    <xdr:colOff>266700</xdr:colOff>
                    <xdr:row>53</xdr:row>
                    <xdr:rowOff>28575</xdr:rowOff>
                  </from>
                  <to>
                    <xdr:col>8</xdr:col>
                    <xdr:colOff>228600</xdr:colOff>
                    <xdr:row>53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7" r:id="rId31" name="Check Box 141">
              <controlPr defaultSize="0" autoFill="0" autoLine="0" autoPict="0">
                <anchor moveWithCells="1">
                  <from>
                    <xdr:col>4</xdr:col>
                    <xdr:colOff>9525</xdr:colOff>
                    <xdr:row>12</xdr:row>
                    <xdr:rowOff>0</xdr:rowOff>
                  </from>
                  <to>
                    <xdr:col>7</xdr:col>
                    <xdr:colOff>733425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8" r:id="rId32" name="Check Box 142">
              <controlPr defaultSize="0" autoFill="0" autoLine="0" autoPict="0">
                <anchor moveWithCells="1">
                  <from>
                    <xdr:col>4</xdr:col>
                    <xdr:colOff>9525</xdr:colOff>
                    <xdr:row>29</xdr:row>
                    <xdr:rowOff>0</xdr:rowOff>
                  </from>
                  <to>
                    <xdr:col>7</xdr:col>
                    <xdr:colOff>733425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9" r:id="rId33" name="Check Box 143">
              <controlPr defaultSize="0" autoFill="0" autoLine="0" autoPict="0">
                <anchor moveWithCells="1">
                  <from>
                    <xdr:col>4</xdr:col>
                    <xdr:colOff>9525</xdr:colOff>
                    <xdr:row>46</xdr:row>
                    <xdr:rowOff>0</xdr:rowOff>
                  </from>
                  <to>
                    <xdr:col>7</xdr:col>
                    <xdr:colOff>733425</xdr:colOff>
                    <xdr:row>46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6C2D4F9-BC21-4CBF-A37D-CA369767C77C}">
          <x14:formula1>
            <xm:f>設定シート!$K$2:$K$3</xm:f>
          </x14:formula1>
          <xm:sqref>H49:I49 H15:I15 H32:I32</xm:sqref>
        </x14:dataValidation>
        <x14:dataValidation type="list" allowBlank="1" showInputMessage="1" showErrorMessage="1" xr:uid="{21BE1BD3-934D-4EFC-8FC3-701EF8CF7B0F}">
          <x14:formula1>
            <xm:f>設定シート!$H$2:$H$16</xm:f>
          </x14:formula1>
          <xm:sqref>J43</xm:sqref>
        </x14:dataValidation>
        <x14:dataValidation type="list" allowBlank="1" showInputMessage="1" showErrorMessage="1" xr:uid="{F79C090B-8565-4F9C-94F6-8319C1A59699}">
          <x14:formula1>
            <xm:f>設定シート!$H$2:$H$17</xm:f>
          </x14:formula1>
          <xm:sqref>H14:I14 K14:M14 H31:I31 K31:M31 H48:I48 K48:M48</xm:sqref>
        </x14:dataValidation>
        <x14:dataValidation type="list" allowBlank="1" showInputMessage="1" showErrorMessage="1" xr:uid="{9D10121D-9FB8-4B0B-A327-346F31FA5650}">
          <x14:formula1>
            <xm:f>設定シート!$C$7:$C$23</xm:f>
          </x14:formula1>
          <xm:sqref>M10:N10 M27:N27 M44:N44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F0E7A-FC0E-4A0B-9E12-8C2E3340FABF}">
  <sheetPr codeName="Sheet3">
    <tabColor theme="6" tint="-0.249977111117893"/>
    <pageSetUpPr fitToPage="1"/>
  </sheetPr>
  <dimension ref="B1:T40"/>
  <sheetViews>
    <sheetView showGridLines="0" view="pageBreakPreview" zoomScale="25" zoomScaleNormal="115" zoomScaleSheetLayoutView="25" workbookViewId="0">
      <selection activeCell="E11" sqref="E11:K11"/>
    </sheetView>
  </sheetViews>
  <sheetFormatPr defaultColWidth="9" defaultRowHeight="38.25"/>
  <cols>
    <col min="1" max="1" width="1.125" style="195" customWidth="1"/>
    <col min="2" max="2" width="7.25" style="195" customWidth="1"/>
    <col min="3" max="4" width="40.25" style="195" customWidth="1"/>
    <col min="5" max="5" width="44.125" style="195" customWidth="1"/>
    <col min="6" max="6" width="23.5" style="195" customWidth="1"/>
    <col min="7" max="7" width="25.125" style="195" customWidth="1"/>
    <col min="8" max="8" width="25.5" style="195" customWidth="1"/>
    <col min="9" max="9" width="22.25" style="195" customWidth="1"/>
    <col min="10" max="10" width="21.75" style="195" customWidth="1"/>
    <col min="11" max="11" width="44.5" style="195" customWidth="1"/>
    <col min="12" max="12" width="4.375" style="195" customWidth="1"/>
    <col min="13" max="13" width="9.625" style="195" customWidth="1"/>
    <col min="14" max="17" width="9" style="195"/>
    <col min="18" max="19" width="0" style="195" hidden="1" customWidth="1"/>
    <col min="20" max="20" width="11.75" style="195" hidden="1" customWidth="1"/>
    <col min="21" max="25" width="0" style="195" hidden="1" customWidth="1"/>
    <col min="26" max="16384" width="9" style="195"/>
  </cols>
  <sheetData>
    <row r="1" spans="2:20" ht="74.25" customHeight="1">
      <c r="E1" s="448" t="s">
        <v>181</v>
      </c>
      <c r="F1" s="448"/>
      <c r="G1" s="448"/>
      <c r="H1" s="449"/>
      <c r="I1" s="196"/>
      <c r="J1" s="197"/>
      <c r="K1" s="198">
        <f>'依頼書(一般情報)'!AE2</f>
        <v>0</v>
      </c>
      <c r="L1" s="199"/>
      <c r="T1" s="200" t="e" cm="1">
        <f t="array" ref="T1">_xlfn.IFS('依頼書（分析の種類）'!Q10=TRUE,"魚類（淡水）",'依頼書（分析の種類）'!R10=TRUE,"魚類（海水）",'依頼書（分析の種類）'!S10=TRUE,"両生類",'依頼書（分析の種類）'!T10=TRUE,'依頼書（分析の種類）'!M10)&amp;'依頼書（分析の種類）'!H23</f>
        <v>#N/A</v>
      </c>
    </row>
    <row r="2" spans="2:20" ht="74.25" customHeight="1">
      <c r="E2" s="446" t="s">
        <v>173</v>
      </c>
      <c r="F2" s="446"/>
      <c r="G2" s="446"/>
      <c r="H2" s="447"/>
      <c r="I2" s="458">
        <f>'依頼書(一般情報)'!G9</f>
        <v>0</v>
      </c>
      <c r="J2" s="459"/>
      <c r="K2" s="459"/>
      <c r="L2" s="201" t="s">
        <v>174</v>
      </c>
    </row>
    <row r="3" spans="2:20" s="200" customFormat="1" ht="30.75" customHeight="1">
      <c r="B3" s="202"/>
      <c r="C3" s="202"/>
      <c r="D3" s="202"/>
      <c r="E3" s="202"/>
      <c r="G3" s="202"/>
      <c r="H3" s="202"/>
    </row>
    <row r="4" spans="2:20" s="200" customFormat="1" ht="74.25" customHeight="1">
      <c r="B4" s="460" t="s">
        <v>186</v>
      </c>
      <c r="C4" s="460"/>
      <c r="D4" s="460"/>
      <c r="E4" s="460"/>
      <c r="F4" s="460"/>
      <c r="G4" s="460"/>
      <c r="H4" s="460"/>
      <c r="I4" s="460"/>
      <c r="J4" s="460"/>
      <c r="K4" s="203"/>
    </row>
    <row r="5" spans="2:20" s="200" customFormat="1" ht="55.5" customHeight="1">
      <c r="B5" s="473" t="s">
        <v>178</v>
      </c>
      <c r="C5" s="473"/>
      <c r="D5" s="474" t="s">
        <v>180</v>
      </c>
      <c r="E5" s="475"/>
      <c r="F5" s="463" t="s">
        <v>177</v>
      </c>
      <c r="G5" s="464"/>
      <c r="H5" s="464"/>
      <c r="I5" s="464"/>
      <c r="J5" s="465"/>
      <c r="K5" s="203"/>
    </row>
    <row r="6" spans="2:20" s="200" customFormat="1" ht="55.5" customHeight="1">
      <c r="B6" s="451">
        <v>1</v>
      </c>
      <c r="C6" s="452"/>
      <c r="D6" s="452" t="str">
        <f ca="1">'依頼書（分析の種類）'!V5</f>
        <v>P2にご記入ください</v>
      </c>
      <c r="E6" s="457"/>
      <c r="F6" s="466" t="str">
        <f ca="1">'依頼書（分析の種類）'!X22</f>
        <v>P2にご記入ください</v>
      </c>
      <c r="G6" s="466"/>
      <c r="H6" s="466"/>
      <c r="I6" s="466"/>
      <c r="J6" s="467"/>
      <c r="K6" s="203"/>
    </row>
    <row r="7" spans="2:20" s="200" customFormat="1" ht="55.5" customHeight="1">
      <c r="B7" s="451">
        <v>2</v>
      </c>
      <c r="C7" s="452"/>
      <c r="D7" s="452" t="str">
        <f ca="1">'依頼書（分析の種類）'!V20</f>
        <v>P2にご記入ください</v>
      </c>
      <c r="E7" s="457"/>
      <c r="F7" s="466" t="str">
        <f ca="1">'依頼書（分析の種類）'!X39</f>
        <v>P2にご記入ください</v>
      </c>
      <c r="G7" s="466"/>
      <c r="H7" s="466"/>
      <c r="I7" s="466"/>
      <c r="J7" s="467"/>
      <c r="K7" s="203"/>
    </row>
    <row r="8" spans="2:20" s="200" customFormat="1" ht="55.5" customHeight="1">
      <c r="B8" s="451">
        <v>3</v>
      </c>
      <c r="C8" s="452"/>
      <c r="D8" s="452" t="str">
        <f ca="1">'依頼書（分析の種類）'!V37</f>
        <v>P2にご記入ください</v>
      </c>
      <c r="E8" s="457"/>
      <c r="F8" s="466" t="str">
        <f ca="1">'依頼書（分析の種類）'!X56</f>
        <v>P2にご記入ください</v>
      </c>
      <c r="G8" s="466"/>
      <c r="H8" s="466"/>
      <c r="I8" s="466"/>
      <c r="J8" s="467"/>
      <c r="K8" s="203"/>
    </row>
    <row r="9" spans="2:20" s="200" customFormat="1" ht="38.25" customHeight="1">
      <c r="B9" s="471"/>
      <c r="C9" s="471"/>
      <c r="D9" s="471"/>
      <c r="E9" s="471"/>
      <c r="F9" s="471"/>
      <c r="G9" s="471"/>
      <c r="H9" s="203"/>
      <c r="I9" s="203"/>
      <c r="J9" s="203"/>
      <c r="K9" s="203"/>
    </row>
    <row r="10" spans="2:20" s="200" customFormat="1" ht="74.25" customHeight="1">
      <c r="B10" s="472" t="s">
        <v>175</v>
      </c>
      <c r="C10" s="472"/>
      <c r="D10" s="472"/>
      <c r="E10" s="472"/>
      <c r="F10" s="472"/>
      <c r="G10" s="472"/>
      <c r="H10" s="472"/>
      <c r="I10" s="472"/>
      <c r="J10" s="472"/>
      <c r="K10" s="203"/>
    </row>
    <row r="11" spans="2:20" s="200" customFormat="1" ht="105" customHeight="1">
      <c r="B11" s="476" t="s">
        <v>192</v>
      </c>
      <c r="C11" s="444"/>
      <c r="D11" s="445"/>
      <c r="E11" s="443" t="s">
        <v>193</v>
      </c>
      <c r="F11" s="444"/>
      <c r="G11" s="444"/>
      <c r="H11" s="444"/>
      <c r="I11" s="444"/>
      <c r="J11" s="444"/>
      <c r="K11" s="445"/>
    </row>
    <row r="12" spans="2:20" s="200" customFormat="1" ht="186.75" customHeight="1">
      <c r="B12" s="468"/>
      <c r="C12" s="469"/>
      <c r="D12" s="469"/>
      <c r="E12" s="469"/>
      <c r="F12" s="469"/>
      <c r="G12" s="469"/>
      <c r="H12" s="469"/>
      <c r="I12" s="469"/>
      <c r="J12" s="469"/>
      <c r="K12" s="470"/>
    </row>
    <row r="13" spans="2:20" s="205" customFormat="1" ht="154.5" customHeight="1">
      <c r="B13" s="204"/>
      <c r="C13" s="461" t="s">
        <v>222</v>
      </c>
      <c r="D13" s="462"/>
      <c r="E13" s="232" t="s">
        <v>221</v>
      </c>
      <c r="F13" s="233" t="s">
        <v>34</v>
      </c>
      <c r="G13" s="233" t="s">
        <v>35</v>
      </c>
      <c r="H13" s="234" t="s">
        <v>190</v>
      </c>
      <c r="I13" s="230" t="s">
        <v>225</v>
      </c>
      <c r="J13" s="231" t="s">
        <v>179</v>
      </c>
      <c r="K13" s="234" t="s">
        <v>36</v>
      </c>
    </row>
    <row r="14" spans="2:20" s="200" customFormat="1" ht="74.25" customHeight="1">
      <c r="B14" s="206" t="s">
        <v>37</v>
      </c>
      <c r="C14" s="453" t="s">
        <v>224</v>
      </c>
      <c r="D14" s="454"/>
      <c r="E14" s="207" t="s">
        <v>223</v>
      </c>
      <c r="F14" s="229">
        <v>44665</v>
      </c>
      <c r="G14" s="208" t="s">
        <v>38</v>
      </c>
      <c r="H14" s="209" t="s">
        <v>215</v>
      </c>
      <c r="I14" s="210">
        <v>1</v>
      </c>
      <c r="J14" s="211">
        <v>1</v>
      </c>
      <c r="K14" s="212"/>
    </row>
    <row r="15" spans="2:20" s="200" customFormat="1" ht="74.25" customHeight="1">
      <c r="B15" s="213">
        <v>1</v>
      </c>
      <c r="C15" s="455"/>
      <c r="D15" s="456"/>
      <c r="E15" s="215"/>
      <c r="F15" s="238"/>
      <c r="G15" s="216"/>
      <c r="H15" s="216"/>
      <c r="I15" s="216"/>
      <c r="J15" s="216"/>
      <c r="K15" s="217"/>
    </row>
    <row r="16" spans="2:20" s="200" customFormat="1" ht="74.25" customHeight="1">
      <c r="B16" s="218">
        <v>2</v>
      </c>
      <c r="C16" s="455"/>
      <c r="D16" s="456"/>
      <c r="E16" s="215"/>
      <c r="F16" s="238"/>
      <c r="G16" s="216"/>
      <c r="H16" s="216"/>
      <c r="I16" s="216"/>
      <c r="J16" s="216"/>
      <c r="K16" s="217"/>
    </row>
    <row r="17" spans="2:12" s="200" customFormat="1" ht="74.25" customHeight="1">
      <c r="B17" s="213">
        <v>3</v>
      </c>
      <c r="C17" s="455"/>
      <c r="D17" s="477"/>
      <c r="E17" s="215"/>
      <c r="F17" s="238"/>
      <c r="G17" s="216"/>
      <c r="H17" s="216"/>
      <c r="I17" s="216"/>
      <c r="J17" s="216"/>
      <c r="K17" s="217"/>
    </row>
    <row r="18" spans="2:12" s="200" customFormat="1" ht="74.25" customHeight="1">
      <c r="B18" s="218">
        <v>4</v>
      </c>
      <c r="C18" s="455"/>
      <c r="D18" s="477"/>
      <c r="E18" s="215"/>
      <c r="F18" s="238"/>
      <c r="G18" s="216"/>
      <c r="H18" s="216"/>
      <c r="I18" s="216"/>
      <c r="J18" s="216"/>
      <c r="K18" s="217"/>
    </row>
    <row r="19" spans="2:12" s="200" customFormat="1" ht="74.25" customHeight="1">
      <c r="B19" s="213">
        <v>5</v>
      </c>
      <c r="C19" s="455"/>
      <c r="D19" s="477"/>
      <c r="E19" s="215"/>
      <c r="F19" s="238"/>
      <c r="G19" s="216"/>
      <c r="H19" s="216"/>
      <c r="I19" s="216"/>
      <c r="J19" s="216"/>
      <c r="K19" s="217"/>
    </row>
    <row r="20" spans="2:12" s="200" customFormat="1" ht="74.25" customHeight="1">
      <c r="B20" s="213">
        <v>6</v>
      </c>
      <c r="C20" s="455"/>
      <c r="D20" s="477"/>
      <c r="E20" s="215"/>
      <c r="F20" s="239"/>
      <c r="G20" s="219"/>
      <c r="H20" s="216"/>
      <c r="I20" s="216"/>
      <c r="J20" s="216"/>
      <c r="K20" s="217"/>
    </row>
    <row r="21" spans="2:12" s="200" customFormat="1" ht="74.25" customHeight="1">
      <c r="B21" s="213">
        <v>7</v>
      </c>
      <c r="C21" s="455"/>
      <c r="D21" s="477"/>
      <c r="E21" s="215"/>
      <c r="F21" s="238"/>
      <c r="G21" s="216"/>
      <c r="H21" s="216"/>
      <c r="I21" s="216"/>
      <c r="J21" s="216"/>
      <c r="K21" s="217"/>
    </row>
    <row r="22" spans="2:12" s="200" customFormat="1" ht="74.25" customHeight="1">
      <c r="B22" s="213">
        <v>8</v>
      </c>
      <c r="C22" s="455"/>
      <c r="D22" s="477"/>
      <c r="E22" s="215"/>
      <c r="F22" s="238"/>
      <c r="G22" s="216"/>
      <c r="H22" s="216"/>
      <c r="I22" s="216"/>
      <c r="J22" s="216"/>
      <c r="K22" s="217"/>
    </row>
    <row r="23" spans="2:12" s="200" customFormat="1" ht="74.25" customHeight="1">
      <c r="B23" s="213">
        <v>9</v>
      </c>
      <c r="C23" s="455"/>
      <c r="D23" s="477"/>
      <c r="E23" s="215"/>
      <c r="F23" s="238"/>
      <c r="G23" s="216"/>
      <c r="H23" s="216"/>
      <c r="I23" s="216"/>
      <c r="J23" s="216"/>
      <c r="K23" s="217"/>
    </row>
    <row r="24" spans="2:12" s="200" customFormat="1" ht="74.25" customHeight="1">
      <c r="B24" s="213">
        <v>10</v>
      </c>
      <c r="C24" s="455"/>
      <c r="D24" s="477"/>
      <c r="E24" s="215"/>
      <c r="F24" s="238"/>
      <c r="G24" s="216"/>
      <c r="H24" s="216"/>
      <c r="I24" s="216"/>
      <c r="J24" s="216"/>
      <c r="K24" s="217"/>
    </row>
    <row r="25" spans="2:12" s="200" customFormat="1" ht="74.25" customHeight="1">
      <c r="B25" s="213">
        <v>11</v>
      </c>
      <c r="C25" s="455"/>
      <c r="D25" s="477"/>
      <c r="E25" s="215"/>
      <c r="F25" s="239"/>
      <c r="G25" s="219"/>
      <c r="H25" s="219"/>
      <c r="I25" s="219"/>
      <c r="J25" s="219"/>
      <c r="K25" s="220"/>
    </row>
    <row r="26" spans="2:12" s="200" customFormat="1" ht="74.25" customHeight="1">
      <c r="B26" s="213">
        <v>12</v>
      </c>
      <c r="C26" s="455"/>
      <c r="D26" s="477"/>
      <c r="E26" s="215"/>
      <c r="F26" s="238"/>
      <c r="G26" s="216"/>
      <c r="H26" s="216"/>
      <c r="I26" s="216"/>
      <c r="J26" s="214"/>
      <c r="K26" s="217"/>
      <c r="L26" s="221"/>
    </row>
    <row r="27" spans="2:12" s="200" customFormat="1" ht="74.25" customHeight="1">
      <c r="B27" s="213">
        <v>13</v>
      </c>
      <c r="C27" s="455"/>
      <c r="D27" s="477"/>
      <c r="E27" s="215"/>
      <c r="F27" s="238"/>
      <c r="G27" s="216"/>
      <c r="H27" s="216"/>
      <c r="I27" s="241"/>
      <c r="J27" s="216"/>
      <c r="K27" s="217"/>
    </row>
    <row r="28" spans="2:12" s="200" customFormat="1" ht="74.25" customHeight="1">
      <c r="B28" s="213">
        <v>14</v>
      </c>
      <c r="C28" s="455"/>
      <c r="D28" s="477"/>
      <c r="E28" s="215"/>
      <c r="F28" s="238"/>
      <c r="G28" s="216"/>
      <c r="H28" s="216"/>
      <c r="I28" s="216"/>
      <c r="J28" s="216"/>
      <c r="K28" s="217"/>
    </row>
    <row r="29" spans="2:12" s="200" customFormat="1" ht="74.25" customHeight="1">
      <c r="B29" s="213">
        <v>15</v>
      </c>
      <c r="C29" s="455"/>
      <c r="D29" s="477"/>
      <c r="E29" s="215"/>
      <c r="F29" s="238"/>
      <c r="G29" s="216"/>
      <c r="H29" s="216"/>
      <c r="I29" s="216"/>
      <c r="J29" s="216"/>
      <c r="K29" s="217"/>
    </row>
    <row r="30" spans="2:12" s="200" customFormat="1" ht="74.25" customHeight="1">
      <c r="B30" s="213">
        <v>16</v>
      </c>
      <c r="C30" s="455"/>
      <c r="D30" s="477"/>
      <c r="E30" s="215"/>
      <c r="F30" s="238"/>
      <c r="G30" s="216"/>
      <c r="H30" s="216"/>
      <c r="I30" s="216"/>
      <c r="J30" s="216"/>
      <c r="K30" s="217"/>
    </row>
    <row r="31" spans="2:12" s="200" customFormat="1" ht="74.25" customHeight="1">
      <c r="B31" s="213">
        <v>17</v>
      </c>
      <c r="C31" s="455"/>
      <c r="D31" s="477"/>
      <c r="E31" s="215"/>
      <c r="F31" s="239"/>
      <c r="G31" s="219"/>
      <c r="H31" s="216"/>
      <c r="I31" s="216"/>
      <c r="J31" s="216"/>
      <c r="K31" s="217"/>
    </row>
    <row r="32" spans="2:12" s="200" customFormat="1" ht="74.25" customHeight="1">
      <c r="B32" s="213">
        <v>18</v>
      </c>
      <c r="C32" s="455"/>
      <c r="D32" s="477"/>
      <c r="E32" s="215"/>
      <c r="F32" s="238"/>
      <c r="G32" s="216"/>
      <c r="H32" s="216"/>
      <c r="I32" s="216"/>
      <c r="J32" s="216"/>
      <c r="K32" s="217"/>
    </row>
    <row r="33" spans="2:11" s="200" customFormat="1" ht="74.25" customHeight="1">
      <c r="B33" s="213">
        <v>19</v>
      </c>
      <c r="C33" s="455"/>
      <c r="D33" s="477"/>
      <c r="E33" s="215"/>
      <c r="F33" s="238"/>
      <c r="G33" s="216"/>
      <c r="H33" s="216"/>
      <c r="I33" s="216"/>
      <c r="J33" s="216"/>
      <c r="K33" s="217"/>
    </row>
    <row r="34" spans="2:11" s="200" customFormat="1" ht="74.25" customHeight="1">
      <c r="B34" s="222">
        <v>20</v>
      </c>
      <c r="C34" s="478"/>
      <c r="D34" s="479"/>
      <c r="E34" s="223"/>
      <c r="F34" s="240"/>
      <c r="G34" s="224"/>
      <c r="H34" s="224"/>
      <c r="I34" s="224"/>
      <c r="J34" s="224"/>
      <c r="K34" s="225"/>
    </row>
    <row r="35" spans="2:11" s="200" customFormat="1" ht="43.5" customHeight="1">
      <c r="B35" s="195"/>
      <c r="C35" s="195"/>
      <c r="D35" s="195"/>
      <c r="E35" s="195"/>
      <c r="F35" s="195"/>
      <c r="G35" s="195"/>
      <c r="H35" s="195"/>
      <c r="I35" s="195"/>
      <c r="J35" s="195"/>
      <c r="K35" s="195"/>
    </row>
    <row r="36" spans="2:11" s="200" customFormat="1" ht="43.5" customHeight="1">
      <c r="B36" s="439" t="s">
        <v>183</v>
      </c>
      <c r="C36" s="439"/>
      <c r="D36" s="439"/>
      <c r="E36" s="439"/>
      <c r="F36" s="226"/>
      <c r="H36" s="227"/>
      <c r="J36" s="226"/>
      <c r="K36" s="228"/>
    </row>
    <row r="37" spans="2:11" ht="186.75" customHeight="1">
      <c r="B37" s="440"/>
      <c r="C37" s="441"/>
      <c r="D37" s="441"/>
      <c r="E37" s="441"/>
      <c r="F37" s="441"/>
      <c r="G37" s="441"/>
      <c r="H37" s="441"/>
      <c r="I37" s="441"/>
      <c r="J37" s="441"/>
      <c r="K37" s="442"/>
    </row>
    <row r="38" spans="2:11" ht="74.25" customHeight="1">
      <c r="B38" s="450" t="s">
        <v>182</v>
      </c>
      <c r="C38" s="450"/>
      <c r="D38" s="450"/>
      <c r="E38" s="450"/>
      <c r="F38" s="450"/>
      <c r="G38" s="450"/>
      <c r="H38" s="450"/>
      <c r="I38" s="450"/>
      <c r="J38" s="450"/>
      <c r="K38" s="450"/>
    </row>
    <row r="39" spans="2:11" ht="35.25" customHeight="1"/>
    <row r="40" spans="2:11" ht="21.75" customHeight="1"/>
  </sheetData>
  <mergeCells count="46">
    <mergeCell ref="C31:D31"/>
    <mergeCell ref="C32:D32"/>
    <mergeCell ref="C33:D33"/>
    <mergeCell ref="C34:D34"/>
    <mergeCell ref="C26:D26"/>
    <mergeCell ref="C27:D27"/>
    <mergeCell ref="C28:D28"/>
    <mergeCell ref="C29:D29"/>
    <mergeCell ref="C30:D30"/>
    <mergeCell ref="C21:D21"/>
    <mergeCell ref="C22:D22"/>
    <mergeCell ref="C23:D23"/>
    <mergeCell ref="C24:D24"/>
    <mergeCell ref="C25:D25"/>
    <mergeCell ref="B38:K38"/>
    <mergeCell ref="B7:C7"/>
    <mergeCell ref="C14:D14"/>
    <mergeCell ref="C15:D15"/>
    <mergeCell ref="C16:D16"/>
    <mergeCell ref="D7:E7"/>
    <mergeCell ref="C13:D13"/>
    <mergeCell ref="F7:J7"/>
    <mergeCell ref="F8:J8"/>
    <mergeCell ref="B8:C8"/>
    <mergeCell ref="B12:K12"/>
    <mergeCell ref="B9:G9"/>
    <mergeCell ref="B10:J10"/>
    <mergeCell ref="D8:E8"/>
    <mergeCell ref="B11:D11"/>
    <mergeCell ref="C17:D17"/>
    <mergeCell ref="B36:E36"/>
    <mergeCell ref="B37:K37"/>
    <mergeCell ref="E11:K11"/>
    <mergeCell ref="E2:H2"/>
    <mergeCell ref="E1:H1"/>
    <mergeCell ref="I2:K2"/>
    <mergeCell ref="B4:J4"/>
    <mergeCell ref="F5:J5"/>
    <mergeCell ref="F6:J6"/>
    <mergeCell ref="B5:C5"/>
    <mergeCell ref="B6:C6"/>
    <mergeCell ref="D5:E5"/>
    <mergeCell ref="D6:E6"/>
    <mergeCell ref="C18:D18"/>
    <mergeCell ref="C19:D19"/>
    <mergeCell ref="C20:D20"/>
  </mergeCells>
  <phoneticPr fontId="21"/>
  <conditionalFormatting sqref="C15">
    <cfRule type="containsBlanks" dxfId="127" priority="10">
      <formula>LEN(TRIM(C15))=0</formula>
    </cfRule>
  </conditionalFormatting>
  <conditionalFormatting sqref="E15:J15">
    <cfRule type="containsBlanks" dxfId="126" priority="1">
      <formula>LEN(TRIM(E15))=0</formula>
    </cfRule>
  </conditionalFormatting>
  <printOptions horizontalCentered="1"/>
  <pageMargins left="0.39370078740157483" right="0.23622047244094491" top="0.39370078740157483" bottom="0.39370078740157483" header="0.31496062992125984" footer="0.31496062992125984"/>
  <pageSetup paperSize="9" scale="2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FF3E90-C6E4-4226-8EF0-4DF2C1D64A42}">
          <x14:formula1>
            <xm:f>設定シート!$F$2:$F$10</xm:f>
          </x14:formula1>
          <xm:sqref>G15:G34</xm:sqref>
        </x14:dataValidation>
        <x14:dataValidation type="list" allowBlank="1" showInputMessage="1" showErrorMessage="1" xr:uid="{6D9833CD-DC53-4CB4-A113-C3D04025EE1A}">
          <x14:formula1>
            <xm:f>設定シート!$G$2:$G$12</xm:f>
          </x14:formula1>
          <xm:sqref>H15:H34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D7A18-EE05-4077-AD64-533305A7D555}">
  <sheetPr>
    <pageSetUpPr fitToPage="1"/>
  </sheetPr>
  <dimension ref="B1:AO72"/>
  <sheetViews>
    <sheetView showGridLines="0" view="pageBreakPreview" topLeftCell="A25" zoomScale="85" zoomScaleNormal="100" zoomScaleSheetLayoutView="85" workbookViewId="0">
      <selection activeCell="X15" sqref="X15"/>
    </sheetView>
  </sheetViews>
  <sheetFormatPr defaultRowHeight="16.5" outlineLevelRow="1"/>
  <cols>
    <col min="1" max="1" width="1.125" style="119" customWidth="1"/>
    <col min="2" max="2" width="2.875" style="119" customWidth="1"/>
    <col min="3" max="3" width="9" style="119"/>
    <col min="4" max="4" width="15.75" style="119" customWidth="1"/>
    <col min="5" max="5" width="13.875" style="119" customWidth="1"/>
    <col min="6" max="6" width="4.75" style="119" customWidth="1"/>
    <col min="7" max="7" width="2.375" style="119" customWidth="1"/>
    <col min="8" max="8" width="18.75" style="119" customWidth="1"/>
    <col min="9" max="9" width="4.875" style="119" customWidth="1"/>
    <col min="10" max="10" width="9.375" style="119" customWidth="1"/>
    <col min="11" max="11" width="6.625" style="119" customWidth="1"/>
    <col min="12" max="12" width="4" style="119" customWidth="1"/>
    <col min="13" max="13" width="20.625" style="119" customWidth="1"/>
    <col min="14" max="14" width="4.25" style="119" customWidth="1"/>
    <col min="15" max="15" width="10.5" style="119" customWidth="1"/>
    <col min="16" max="16" width="3.625" style="119" customWidth="1"/>
    <col min="17" max="26" width="9" style="119" hidden="1" customWidth="1"/>
    <col min="27" max="27" width="9" style="119" customWidth="1"/>
    <col min="28" max="16384" width="9" style="119"/>
  </cols>
  <sheetData>
    <row r="1" spans="2:41" s="9" customFormat="1" ht="24.75" customHeight="1">
      <c r="B1" s="110"/>
      <c r="C1" s="111"/>
      <c r="D1" s="111"/>
      <c r="E1" s="111"/>
      <c r="F1" s="111"/>
      <c r="G1" s="111"/>
      <c r="H1" s="398" t="s">
        <v>168</v>
      </c>
      <c r="I1" s="398"/>
      <c r="J1" s="111"/>
      <c r="K1" s="155"/>
      <c r="L1" s="156"/>
      <c r="M1" s="416">
        <f>'依頼書(一般情報)'!AE2</f>
        <v>0</v>
      </c>
      <c r="N1" s="416"/>
      <c r="O1" s="417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</row>
    <row r="2" spans="2:41" s="9" customFormat="1" ht="24.75" customHeight="1">
      <c r="B2" s="113"/>
      <c r="C2" s="114"/>
      <c r="D2" s="114"/>
      <c r="E2" s="114"/>
      <c r="F2" s="114"/>
      <c r="G2" s="114"/>
      <c r="H2" s="271" t="s">
        <v>211</v>
      </c>
      <c r="I2" s="271"/>
      <c r="J2" s="114"/>
      <c r="K2" s="434">
        <f>'依頼書(一般情報)'!G9</f>
        <v>0</v>
      </c>
      <c r="L2" s="435"/>
      <c r="M2" s="435"/>
      <c r="N2" s="435"/>
      <c r="O2" s="157" t="s">
        <v>172</v>
      </c>
      <c r="P2" s="115"/>
      <c r="Q2" s="116"/>
      <c r="R2" s="116"/>
      <c r="S2" s="116"/>
      <c r="T2" s="116"/>
      <c r="U2" s="116"/>
      <c r="V2" s="116"/>
      <c r="W2" s="116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</row>
    <row r="3" spans="2:41" s="9" customFormat="1" ht="24.75" hidden="1" customHeight="1">
      <c r="B3" s="113"/>
      <c r="C3" s="114"/>
      <c r="D3" s="114"/>
      <c r="E3" s="114"/>
      <c r="F3" s="114"/>
      <c r="G3" s="114"/>
      <c r="H3" s="418"/>
      <c r="I3" s="418"/>
      <c r="J3" s="418"/>
      <c r="K3" s="418"/>
      <c r="L3" s="418"/>
      <c r="M3" s="418"/>
      <c r="N3" s="112"/>
      <c r="P3" s="117"/>
      <c r="Q3" s="117"/>
      <c r="R3" s="117"/>
      <c r="S3" s="117"/>
      <c r="T3" s="117"/>
      <c r="U3" s="117"/>
      <c r="V3" s="117"/>
      <c r="W3" s="117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</row>
    <row r="4" spans="2:41" s="9" customFormat="1" ht="39" hidden="1" customHeight="1">
      <c r="C4" s="118" t="s">
        <v>185</v>
      </c>
      <c r="E4" s="95"/>
      <c r="F4" s="95"/>
      <c r="G4" s="95"/>
      <c r="H4" s="95"/>
      <c r="I4" s="95"/>
      <c r="J4" s="95"/>
      <c r="K4" s="95"/>
      <c r="L4" s="95"/>
      <c r="M4" s="95"/>
      <c r="N4" s="95"/>
      <c r="U4" s="9">
        <f>Q9</f>
        <v>0</v>
      </c>
      <c r="V4" s="9" cm="1">
        <f t="array" aca="1" ref="V4" ca="1">INDIRECT("S"&amp;MATCH("*",U:U,0))</f>
        <v>0</v>
      </c>
    </row>
    <row r="5" spans="2:41" ht="10.5" customHeight="1">
      <c r="C5" s="120"/>
      <c r="U5" s="119">
        <f>Q9</f>
        <v>0</v>
      </c>
      <c r="V5" s="119" t="str" cm="1">
        <f t="array" aca="1" ref="V5" ca="1">INDIRECT("U"&amp;MATCH("*",U:U,0))</f>
        <v>P2にご記入ください</v>
      </c>
    </row>
    <row r="6" spans="2:41" ht="19.5">
      <c r="C6" s="106" t="s">
        <v>194</v>
      </c>
      <c r="U6" s="119">
        <f>R9</f>
        <v>0</v>
      </c>
    </row>
    <row r="7" spans="2:41" ht="18.75" customHeight="1">
      <c r="C7" s="107" t="s">
        <v>195</v>
      </c>
      <c r="Q7" s="119">
        <f>LEN(Q8)</f>
        <v>5</v>
      </c>
      <c r="R7" s="119">
        <f>LEN(R8)</f>
        <v>5</v>
      </c>
      <c r="S7" s="119">
        <f>LEN(S8)</f>
        <v>5</v>
      </c>
      <c r="T7" s="119">
        <f>LEN(T8)</f>
        <v>5</v>
      </c>
      <c r="U7" s="121">
        <f>S9</f>
        <v>0</v>
      </c>
    </row>
    <row r="8" spans="2:41" ht="21.95" customHeight="1">
      <c r="C8" s="430">
        <v>4</v>
      </c>
      <c r="D8" s="101" t="s">
        <v>115</v>
      </c>
      <c r="E8" s="122"/>
      <c r="F8" s="123"/>
      <c r="G8" s="123"/>
      <c r="H8" s="123"/>
      <c r="I8" s="123"/>
      <c r="J8" s="123"/>
      <c r="K8" s="123"/>
      <c r="L8" s="123" t="s">
        <v>116</v>
      </c>
      <c r="M8" s="408"/>
      <c r="N8" s="408"/>
      <c r="O8" s="124" t="s">
        <v>117</v>
      </c>
      <c r="Q8" s="119" t="b">
        <v>0</v>
      </c>
      <c r="R8" s="119" t="b">
        <v>0</v>
      </c>
      <c r="S8" s="119" t="b">
        <v>0</v>
      </c>
      <c r="T8" s="119" t="b">
        <v>0</v>
      </c>
      <c r="U8" s="119">
        <f>T9</f>
        <v>0</v>
      </c>
    </row>
    <row r="9" spans="2:41" ht="21.95" customHeight="1">
      <c r="C9" s="431"/>
      <c r="D9" s="409" t="s">
        <v>157</v>
      </c>
      <c r="E9" s="436" t="s">
        <v>158</v>
      </c>
      <c r="F9" s="436"/>
      <c r="G9" s="436"/>
      <c r="H9" s="436"/>
      <c r="I9" s="436"/>
      <c r="J9" s="436"/>
      <c r="K9" s="436"/>
      <c r="L9" s="436"/>
      <c r="M9" s="436"/>
      <c r="N9" s="436"/>
      <c r="O9" s="437"/>
      <c r="Q9" s="119">
        <f>IF(Q7&lt;5,"網羅的解析",0)</f>
        <v>0</v>
      </c>
      <c r="R9" s="119">
        <f>IF(R7&lt;5,"種特異的解析",0)</f>
        <v>0</v>
      </c>
      <c r="S9" s="119">
        <f>IF(S7&lt;5,"種同定",0)</f>
        <v>0</v>
      </c>
      <c r="T9" s="119">
        <f>IF(T7&lt;5,M8,0)</f>
        <v>0</v>
      </c>
      <c r="U9" s="119" t="s">
        <v>187</v>
      </c>
    </row>
    <row r="10" spans="2:41" ht="21.95" customHeight="1">
      <c r="C10" s="431"/>
      <c r="D10" s="410"/>
      <c r="E10" s="189"/>
      <c r="F10" s="189"/>
      <c r="G10" s="189"/>
      <c r="H10" s="189"/>
      <c r="I10" s="189"/>
      <c r="J10" s="189"/>
      <c r="K10" s="109"/>
      <c r="L10" s="109" t="s">
        <v>116</v>
      </c>
      <c r="M10" s="407"/>
      <c r="N10" s="407"/>
      <c r="O10" s="137" t="s">
        <v>117</v>
      </c>
      <c r="Q10" s="119" t="b">
        <v>0</v>
      </c>
      <c r="R10" s="119" t="b">
        <v>0</v>
      </c>
      <c r="S10" s="119" t="b">
        <v>0</v>
      </c>
      <c r="T10" s="119" t="b">
        <v>0</v>
      </c>
    </row>
    <row r="11" spans="2:41" ht="21.95" customHeight="1">
      <c r="C11" s="431"/>
      <c r="D11" s="410"/>
      <c r="E11" s="187" t="s">
        <v>206</v>
      </c>
      <c r="F11" s="126"/>
      <c r="G11" s="126"/>
      <c r="H11" s="188" t="s">
        <v>218</v>
      </c>
      <c r="I11" s="126"/>
      <c r="J11" s="126"/>
      <c r="K11" s="194" t="s">
        <v>219</v>
      </c>
      <c r="L11" s="127"/>
      <c r="M11" s="168"/>
      <c r="N11" s="168"/>
      <c r="O11" s="128"/>
    </row>
    <row r="12" spans="2:41" ht="21.95" customHeight="1">
      <c r="C12" s="431"/>
      <c r="D12" s="410"/>
      <c r="E12" s="109" t="s">
        <v>160</v>
      </c>
      <c r="F12" s="109"/>
      <c r="G12" s="109"/>
      <c r="H12" s="109"/>
      <c r="I12" s="109"/>
      <c r="J12" s="109"/>
      <c r="K12" s="109"/>
      <c r="L12" s="109"/>
      <c r="M12" s="109"/>
      <c r="N12" s="109"/>
      <c r="O12" s="125"/>
      <c r="Q12" s="119">
        <f>LEN(Q10)</f>
        <v>5</v>
      </c>
      <c r="R12" s="119">
        <f>LEN(R10)</f>
        <v>5</v>
      </c>
      <c r="S12" s="119">
        <f>LEN(S10)</f>
        <v>5</v>
      </c>
      <c r="T12" s="119">
        <f>LEN(T10)</f>
        <v>5</v>
      </c>
    </row>
    <row r="13" spans="2:41" ht="21.95" customHeight="1">
      <c r="C13" s="431"/>
      <c r="D13" s="410"/>
      <c r="E13" s="177"/>
      <c r="F13" s="177"/>
      <c r="G13" s="177"/>
      <c r="H13" s="177"/>
      <c r="I13" s="177"/>
      <c r="J13" s="177"/>
      <c r="K13" s="178"/>
      <c r="L13" s="177"/>
      <c r="M13" s="177"/>
      <c r="N13" s="177"/>
      <c r="O13" s="179"/>
    </row>
    <row r="14" spans="2:41" ht="21.95" customHeight="1">
      <c r="C14" s="431"/>
      <c r="D14" s="410"/>
      <c r="E14" s="182"/>
      <c r="F14" s="183" t="s">
        <v>188</v>
      </c>
      <c r="G14" s="182" t="s">
        <v>13</v>
      </c>
      <c r="H14" s="413"/>
      <c r="I14" s="413"/>
      <c r="J14" s="182" t="s">
        <v>208</v>
      </c>
      <c r="K14" s="407"/>
      <c r="L14" s="407"/>
      <c r="M14" s="407"/>
      <c r="N14" s="181" t="s">
        <v>17</v>
      </c>
      <c r="O14" s="125"/>
    </row>
    <row r="15" spans="2:41" ht="21.95" customHeight="1">
      <c r="C15" s="431"/>
      <c r="D15" s="410"/>
      <c r="E15" s="182"/>
      <c r="F15" s="184" t="s">
        <v>189</v>
      </c>
      <c r="G15" s="182" t="s">
        <v>13</v>
      </c>
      <c r="H15" s="413"/>
      <c r="I15" s="413"/>
      <c r="J15" s="182" t="s">
        <v>117</v>
      </c>
      <c r="K15" s="109"/>
      <c r="L15" s="177"/>
      <c r="M15" s="177"/>
      <c r="N15" s="177"/>
      <c r="O15" s="179"/>
      <c r="Q15" s="119">
        <f>IF(Q12&lt;5,"魚類（淡水）",0)</f>
        <v>0</v>
      </c>
      <c r="R15" s="119">
        <f>IF(R12&lt;5,"魚類（海水・汽水）",0)</f>
        <v>0</v>
      </c>
      <c r="S15" s="119">
        <f>IF(S12&lt;5,"哺乳類",0)</f>
        <v>0</v>
      </c>
      <c r="T15" s="119">
        <f>IF(T12&lt;5,M10,0)</f>
        <v>0</v>
      </c>
    </row>
    <row r="16" spans="2:41" ht="21.95" customHeight="1">
      <c r="C16" s="431"/>
      <c r="D16" s="410"/>
      <c r="E16" s="182"/>
      <c r="F16" s="183" t="s">
        <v>163</v>
      </c>
      <c r="G16" s="182" t="s">
        <v>13</v>
      </c>
      <c r="H16" s="413"/>
      <c r="I16" s="413"/>
      <c r="J16" s="182" t="s">
        <v>117</v>
      </c>
      <c r="K16" s="109"/>
      <c r="L16" s="177"/>
      <c r="M16" s="177"/>
      <c r="N16" s="177"/>
      <c r="O16" s="179"/>
      <c r="W16" s="119">
        <f>Q15</f>
        <v>0</v>
      </c>
    </row>
    <row r="17" spans="3:27" ht="21.95" hidden="1" customHeight="1">
      <c r="C17" s="431"/>
      <c r="D17" s="410"/>
      <c r="E17" s="129"/>
      <c r="F17" s="129"/>
      <c r="G17" s="109"/>
      <c r="H17" s="130"/>
      <c r="I17" s="130"/>
      <c r="J17" s="109"/>
      <c r="K17" s="109"/>
      <c r="L17" s="109"/>
      <c r="M17" s="109"/>
      <c r="N17" s="109"/>
      <c r="O17" s="125"/>
    </row>
    <row r="18" spans="3:27" ht="21.95" customHeight="1">
      <c r="C18" s="431"/>
      <c r="D18" s="410"/>
      <c r="E18" s="109"/>
      <c r="F18" s="109"/>
      <c r="G18" s="109"/>
      <c r="H18" s="109"/>
      <c r="I18" s="130"/>
      <c r="J18" s="109"/>
      <c r="K18" s="99" t="s">
        <v>164</v>
      </c>
      <c r="L18" s="109"/>
      <c r="M18" s="109"/>
      <c r="N18" s="109"/>
      <c r="O18" s="125"/>
      <c r="W18" s="119">
        <f>R15</f>
        <v>0</v>
      </c>
    </row>
    <row r="19" spans="3:27" ht="21.95" customHeight="1">
      <c r="C19" s="432"/>
      <c r="D19" s="411" t="s">
        <v>159</v>
      </c>
      <c r="E19" s="67" t="s">
        <v>118</v>
      </c>
      <c r="F19" s="185" t="s">
        <v>13</v>
      </c>
      <c r="G19" s="405"/>
      <c r="H19" s="405"/>
      <c r="I19" s="405"/>
      <c r="J19" s="405"/>
      <c r="K19" s="162" t="s">
        <v>17</v>
      </c>
      <c r="L19" s="162"/>
      <c r="M19" s="162"/>
      <c r="N19" s="162"/>
      <c r="O19" s="163"/>
      <c r="W19" s="119">
        <f>T15</f>
        <v>0</v>
      </c>
    </row>
    <row r="20" spans="3:27" ht="21.95" customHeight="1">
      <c r="C20" s="432"/>
      <c r="D20" s="410"/>
      <c r="E20" s="164" t="s">
        <v>161</v>
      </c>
      <c r="F20" s="164"/>
      <c r="G20" s="133"/>
      <c r="H20" s="96"/>
      <c r="I20" s="96"/>
      <c r="J20" s="134"/>
      <c r="K20" s="134"/>
      <c r="L20" s="134"/>
      <c r="M20" s="134"/>
      <c r="N20" s="134"/>
      <c r="O20" s="135"/>
      <c r="U20" s="119">
        <f>Q26</f>
        <v>0</v>
      </c>
      <c r="V20" s="119" t="str" cm="1">
        <f t="array" aca="1" ref="V20" ca="1">INDIRECT("U"&amp;19+(MATCH("*",U$20:U$1048576,0)))</f>
        <v>P2にご記入ください</v>
      </c>
      <c r="W20" s="119">
        <f>G19</f>
        <v>0</v>
      </c>
    </row>
    <row r="21" spans="3:27" ht="21.95" hidden="1" customHeight="1">
      <c r="C21" s="432"/>
      <c r="D21" s="412"/>
      <c r="E21" s="165"/>
      <c r="F21" s="165"/>
      <c r="G21" s="126"/>
      <c r="H21" s="438"/>
      <c r="I21" s="438"/>
      <c r="J21" s="127"/>
      <c r="K21" s="127"/>
      <c r="L21" s="127"/>
      <c r="M21" s="127"/>
      <c r="N21" s="127"/>
      <c r="O21" s="132"/>
      <c r="Q21" s="9"/>
      <c r="R21" s="9"/>
      <c r="S21" s="9"/>
      <c r="T21" s="9"/>
      <c r="U21" s="9">
        <f>Q26</f>
        <v>0</v>
      </c>
      <c r="V21" s="9" cm="1">
        <f t="array" aca="1" ref="V21" ca="1">INDIRECT("S"&amp;19+(MATCH("*",U$21:U$1048576,0)))</f>
        <v>5</v>
      </c>
      <c r="W21" s="119">
        <f>G22</f>
        <v>0</v>
      </c>
      <c r="AA21" s="119">
        <f>MATCH("*",U$21:U$1048576,0)</f>
        <v>5</v>
      </c>
    </row>
    <row r="22" spans="3:27" ht="21.95" customHeight="1">
      <c r="C22" s="432"/>
      <c r="D22" s="166" t="s">
        <v>67</v>
      </c>
      <c r="E22" s="67" t="s">
        <v>118</v>
      </c>
      <c r="F22" s="185" t="s">
        <v>13</v>
      </c>
      <c r="G22" s="405"/>
      <c r="H22" s="405"/>
      <c r="I22" s="405"/>
      <c r="J22" s="405"/>
      <c r="K22" s="180" t="s">
        <v>204</v>
      </c>
      <c r="L22" s="162"/>
      <c r="M22" s="162"/>
      <c r="N22" s="162"/>
      <c r="O22" s="163"/>
      <c r="U22" s="119">
        <f>R26</f>
        <v>0</v>
      </c>
      <c r="W22" s="119">
        <f>G23</f>
        <v>0</v>
      </c>
      <c r="X22" s="119" t="str" cm="1">
        <f t="array" aca="1" ref="X22" ca="1">INDIRECT("W"&amp;MATCH("*",W:W,0))</f>
        <v>P2にご記入ください</v>
      </c>
    </row>
    <row r="23" spans="3:27" ht="21.95" customHeight="1">
      <c r="C23" s="433"/>
      <c r="D23" s="167" t="s">
        <v>163</v>
      </c>
      <c r="E23" s="136" t="s">
        <v>119</v>
      </c>
      <c r="F23" s="186" t="s">
        <v>13</v>
      </c>
      <c r="G23" s="406"/>
      <c r="H23" s="406"/>
      <c r="I23" s="406"/>
      <c r="J23" s="406"/>
      <c r="K23" s="100" t="s">
        <v>205</v>
      </c>
      <c r="L23" s="108"/>
      <c r="M23" s="108"/>
      <c r="N23" s="108"/>
      <c r="O23" s="131"/>
      <c r="U23" s="119">
        <f>S26</f>
        <v>0</v>
      </c>
      <c r="W23" s="119" t="s">
        <v>187</v>
      </c>
    </row>
    <row r="24" spans="3:27" ht="12.75" customHeight="1">
      <c r="Q24" s="119">
        <f>LEN(Q25)</f>
        <v>5</v>
      </c>
      <c r="R24" s="119">
        <f>LEN(R25)</f>
        <v>5</v>
      </c>
      <c r="S24" s="119">
        <f>LEN(S25)</f>
        <v>5</v>
      </c>
      <c r="T24" s="119">
        <f>LEN(T25)</f>
        <v>5</v>
      </c>
      <c r="U24" s="121">
        <f>T26</f>
        <v>0</v>
      </c>
    </row>
    <row r="25" spans="3:27" ht="21.95" customHeight="1" outlineLevel="1">
      <c r="C25" s="430">
        <v>5</v>
      </c>
      <c r="D25" s="101" t="s">
        <v>115</v>
      </c>
      <c r="E25" s="122"/>
      <c r="F25" s="123"/>
      <c r="G25" s="123"/>
      <c r="H25" s="123"/>
      <c r="I25" s="123"/>
      <c r="J25" s="123"/>
      <c r="K25" s="123"/>
      <c r="L25" s="123" t="s">
        <v>116</v>
      </c>
      <c r="M25" s="408"/>
      <c r="N25" s="408"/>
      <c r="O25" s="124" t="s">
        <v>117</v>
      </c>
      <c r="Q25" s="119" t="b">
        <v>0</v>
      </c>
      <c r="R25" s="119" t="b">
        <v>0</v>
      </c>
      <c r="S25" s="119" t="b">
        <v>0</v>
      </c>
      <c r="T25" s="119" t="b">
        <v>0</v>
      </c>
      <c r="U25" s="119" t="s">
        <v>187</v>
      </c>
    </row>
    <row r="26" spans="3:27" ht="21.95" customHeight="1" outlineLevel="1">
      <c r="C26" s="431"/>
      <c r="D26" s="409" t="s">
        <v>157</v>
      </c>
      <c r="E26" s="436" t="s">
        <v>158</v>
      </c>
      <c r="F26" s="436"/>
      <c r="G26" s="436"/>
      <c r="H26" s="436"/>
      <c r="I26" s="436"/>
      <c r="J26" s="436"/>
      <c r="K26" s="436"/>
      <c r="L26" s="436"/>
      <c r="M26" s="436"/>
      <c r="N26" s="436"/>
      <c r="O26" s="437"/>
      <c r="Q26" s="119">
        <f>IF(Q24&lt;5,"網羅的解析",0)</f>
        <v>0</v>
      </c>
      <c r="R26" s="119">
        <f>IF(R24&lt;5,"種特異的解析",0)</f>
        <v>0</v>
      </c>
      <c r="S26" s="119">
        <f>IF(S24&lt;5,"種同定",0)</f>
        <v>0</v>
      </c>
      <c r="T26" s="119">
        <f>IF(T24&lt;5,M25,0)</f>
        <v>0</v>
      </c>
    </row>
    <row r="27" spans="3:27" ht="21.95" customHeight="1" outlineLevel="1">
      <c r="C27" s="431"/>
      <c r="D27" s="410"/>
      <c r="E27" s="189"/>
      <c r="F27" s="189"/>
      <c r="G27" s="189"/>
      <c r="H27" s="189"/>
      <c r="I27" s="189"/>
      <c r="J27" s="189"/>
      <c r="K27" s="109"/>
      <c r="L27" s="109" t="s">
        <v>116</v>
      </c>
      <c r="M27" s="407"/>
      <c r="N27" s="407"/>
      <c r="O27" s="137" t="s">
        <v>117</v>
      </c>
      <c r="Q27" s="119" t="b">
        <v>0</v>
      </c>
      <c r="R27" s="119" t="b">
        <v>0</v>
      </c>
      <c r="S27" s="119" t="b">
        <v>0</v>
      </c>
      <c r="T27" s="119" t="b">
        <v>0</v>
      </c>
    </row>
    <row r="28" spans="3:27" ht="21.95" customHeight="1" outlineLevel="1">
      <c r="C28" s="431"/>
      <c r="D28" s="410"/>
      <c r="E28" s="187" t="s">
        <v>206</v>
      </c>
      <c r="F28" s="126"/>
      <c r="G28" s="126"/>
      <c r="H28" s="188" t="s">
        <v>218</v>
      </c>
      <c r="I28" s="126"/>
      <c r="J28" s="126"/>
      <c r="K28" s="194" t="s">
        <v>219</v>
      </c>
      <c r="L28" s="127"/>
      <c r="M28" s="168"/>
      <c r="N28" s="168"/>
      <c r="O28" s="128"/>
    </row>
    <row r="29" spans="3:27" ht="21.95" customHeight="1" outlineLevel="1">
      <c r="C29" s="431"/>
      <c r="D29" s="410"/>
      <c r="E29" s="109" t="s">
        <v>160</v>
      </c>
      <c r="F29" s="109"/>
      <c r="G29" s="109"/>
      <c r="H29" s="109"/>
      <c r="I29" s="109"/>
      <c r="J29" s="109"/>
      <c r="K29" s="109"/>
      <c r="L29" s="109"/>
      <c r="M29" s="109"/>
      <c r="N29" s="109"/>
      <c r="O29" s="125"/>
      <c r="Q29" s="119">
        <f>LEN(Q27)</f>
        <v>5</v>
      </c>
      <c r="R29" s="119">
        <f>LEN(R27)</f>
        <v>5</v>
      </c>
      <c r="S29" s="119">
        <f>LEN(S27)</f>
        <v>5</v>
      </c>
      <c r="T29" s="119">
        <f>LEN(T27)</f>
        <v>5</v>
      </c>
    </row>
    <row r="30" spans="3:27" ht="21.95" customHeight="1" outlineLevel="1">
      <c r="C30" s="431"/>
      <c r="D30" s="410"/>
      <c r="E30" s="109"/>
      <c r="F30" s="109"/>
      <c r="G30" s="109"/>
      <c r="H30" s="109"/>
      <c r="I30" s="109"/>
      <c r="J30" s="109"/>
      <c r="K30" s="99"/>
      <c r="L30" s="109"/>
      <c r="M30" s="109"/>
      <c r="N30" s="109"/>
      <c r="O30" s="125"/>
    </row>
    <row r="31" spans="3:27" ht="21.95" customHeight="1" outlineLevel="1">
      <c r="C31" s="431"/>
      <c r="D31" s="410"/>
      <c r="E31" s="109"/>
      <c r="F31" s="129" t="s">
        <v>188</v>
      </c>
      <c r="G31" s="109" t="s">
        <v>13</v>
      </c>
      <c r="H31" s="407"/>
      <c r="I31" s="407"/>
      <c r="J31" s="182" t="s">
        <v>208</v>
      </c>
      <c r="K31" s="407"/>
      <c r="L31" s="407"/>
      <c r="M31" s="407"/>
      <c r="N31" s="181" t="s">
        <v>17</v>
      </c>
      <c r="O31" s="137"/>
    </row>
    <row r="32" spans="3:27" ht="21.95" customHeight="1" outlineLevel="1">
      <c r="C32" s="431"/>
      <c r="D32" s="410"/>
      <c r="E32" s="109"/>
      <c r="F32" s="138" t="s">
        <v>189</v>
      </c>
      <c r="G32" s="109" t="s">
        <v>13</v>
      </c>
      <c r="H32" s="407"/>
      <c r="I32" s="407"/>
      <c r="J32" s="109" t="s">
        <v>117</v>
      </c>
      <c r="K32" s="109"/>
      <c r="L32" s="109"/>
      <c r="M32" s="109"/>
      <c r="N32" s="109"/>
      <c r="O32" s="125"/>
      <c r="Q32" s="119">
        <f>IF(Q29&lt;5,"魚類（淡水）",0)</f>
        <v>0</v>
      </c>
      <c r="R32" s="119">
        <f>IF(R29&lt;5,"魚類（海水・汽水）",0)</f>
        <v>0</v>
      </c>
      <c r="S32" s="119">
        <f>IF(S29&lt;5,"哺乳類",0)</f>
        <v>0</v>
      </c>
      <c r="T32" s="119">
        <f>IF(T29&lt;5,M27,0)</f>
        <v>0</v>
      </c>
    </row>
    <row r="33" spans="3:24" ht="21.95" customHeight="1" outlineLevel="1">
      <c r="C33" s="431"/>
      <c r="D33" s="410"/>
      <c r="E33" s="109"/>
      <c r="F33" s="129" t="s">
        <v>163</v>
      </c>
      <c r="G33" s="109" t="s">
        <v>13</v>
      </c>
      <c r="H33" s="407"/>
      <c r="I33" s="407"/>
      <c r="J33" s="109" t="s">
        <v>117</v>
      </c>
      <c r="K33" s="109"/>
      <c r="L33" s="109"/>
      <c r="M33" s="109"/>
      <c r="N33" s="109"/>
      <c r="O33" s="125"/>
      <c r="W33" s="119">
        <f>Q32</f>
        <v>0</v>
      </c>
    </row>
    <row r="34" spans="3:24" ht="21.95" hidden="1" customHeight="1" outlineLevel="1">
      <c r="C34" s="431"/>
      <c r="D34" s="410"/>
      <c r="E34" s="129"/>
      <c r="F34" s="129"/>
      <c r="G34" s="109"/>
      <c r="H34" s="130"/>
      <c r="I34" s="130"/>
      <c r="J34" s="109"/>
      <c r="K34" s="109"/>
      <c r="L34" s="109"/>
      <c r="M34" s="109"/>
      <c r="N34" s="109"/>
      <c r="O34" s="125"/>
    </row>
    <row r="35" spans="3:24" ht="21.95" customHeight="1" outlineLevel="1">
      <c r="C35" s="431"/>
      <c r="D35" s="412"/>
      <c r="E35" s="127"/>
      <c r="F35" s="127"/>
      <c r="G35" s="127"/>
      <c r="H35" s="127"/>
      <c r="I35" s="168"/>
      <c r="J35" s="127"/>
      <c r="K35" s="169" t="s">
        <v>164</v>
      </c>
      <c r="L35" s="127"/>
      <c r="M35" s="127"/>
      <c r="N35" s="127"/>
      <c r="O35" s="132"/>
      <c r="W35" s="119">
        <f>R32</f>
        <v>0</v>
      </c>
    </row>
    <row r="36" spans="3:24" ht="21.95" customHeight="1" outlineLevel="1">
      <c r="C36" s="432"/>
      <c r="D36" s="411" t="s">
        <v>159</v>
      </c>
      <c r="E36" s="67" t="s">
        <v>118</v>
      </c>
      <c r="F36" s="185" t="s">
        <v>13</v>
      </c>
      <c r="G36" s="405"/>
      <c r="H36" s="405"/>
      <c r="I36" s="405"/>
      <c r="J36" s="405"/>
      <c r="K36" s="162" t="s">
        <v>17</v>
      </c>
      <c r="L36" s="162"/>
      <c r="M36" s="162"/>
      <c r="N36" s="162"/>
      <c r="O36" s="132"/>
      <c r="W36" s="119">
        <f>T32</f>
        <v>0</v>
      </c>
    </row>
    <row r="37" spans="3:24" ht="21.95" customHeight="1" outlineLevel="1">
      <c r="C37" s="432"/>
      <c r="D37" s="410"/>
      <c r="E37" s="173" t="s">
        <v>161</v>
      </c>
      <c r="F37" s="67"/>
      <c r="G37" s="161"/>
      <c r="H37" s="174"/>
      <c r="I37" s="174"/>
      <c r="J37" s="162"/>
      <c r="K37" s="162"/>
      <c r="L37" s="162"/>
      <c r="M37" s="162"/>
      <c r="N37" s="162"/>
      <c r="O37" s="163"/>
      <c r="U37" s="119">
        <f>Q43</f>
        <v>0</v>
      </c>
      <c r="V37" s="119" t="str" cm="1">
        <f t="array" aca="1" ref="V37" ca="1">INDIRECT("U"&amp;36+(MATCH("*",U$37:U$1048576,0)))</f>
        <v>P2にご記入ください</v>
      </c>
      <c r="W37" s="119">
        <f>G36</f>
        <v>0</v>
      </c>
    </row>
    <row r="38" spans="3:24" ht="21.95" hidden="1" customHeight="1" outlineLevel="1">
      <c r="C38" s="432"/>
      <c r="D38" s="410"/>
      <c r="E38" s="165"/>
      <c r="F38" s="165"/>
      <c r="G38" s="126"/>
      <c r="H38" s="438"/>
      <c r="I38" s="438"/>
      <c r="J38" s="127"/>
      <c r="K38" s="127"/>
      <c r="L38" s="127"/>
      <c r="M38" s="127"/>
      <c r="N38" s="127"/>
      <c r="O38" s="132"/>
      <c r="Q38" s="9"/>
      <c r="R38" s="9"/>
      <c r="S38" s="9"/>
      <c r="T38" s="9"/>
      <c r="U38" s="9">
        <f>Q43</f>
        <v>0</v>
      </c>
      <c r="V38" s="9" cm="1">
        <f t="array" aca="1" ref="V38" ca="1">INDIRECT("S"&amp;35+(MATCH("*",U$38:U$1048576,0)))</f>
        <v>0</v>
      </c>
      <c r="W38" s="119">
        <f>G39</f>
        <v>0</v>
      </c>
    </row>
    <row r="39" spans="3:24" ht="21.95" customHeight="1" outlineLevel="1">
      <c r="C39" s="432"/>
      <c r="D39" s="166" t="s">
        <v>67</v>
      </c>
      <c r="E39" s="170" t="s">
        <v>118</v>
      </c>
      <c r="F39" s="165" t="s">
        <v>13</v>
      </c>
      <c r="G39" s="405"/>
      <c r="H39" s="405"/>
      <c r="I39" s="405"/>
      <c r="J39" s="405"/>
      <c r="K39" s="180" t="s">
        <v>204</v>
      </c>
      <c r="L39" s="127"/>
      <c r="M39" s="127"/>
      <c r="N39" s="127"/>
      <c r="O39" s="163"/>
      <c r="U39" s="119">
        <f>R43</f>
        <v>0</v>
      </c>
      <c r="W39" s="119">
        <f>G40</f>
        <v>0</v>
      </c>
      <c r="X39" s="119" t="str" cm="1">
        <f t="array" aca="1" ref="X39" ca="1">INDIRECT("W"&amp;32+(MATCH("*",W$33:W$1048571,0)))</f>
        <v>P2にご記入ください</v>
      </c>
    </row>
    <row r="40" spans="3:24" ht="21.95" customHeight="1" outlineLevel="1">
      <c r="C40" s="433"/>
      <c r="D40" s="167" t="s">
        <v>163</v>
      </c>
      <c r="E40" s="136" t="s">
        <v>119</v>
      </c>
      <c r="F40" s="186" t="s">
        <v>13</v>
      </c>
      <c r="G40" s="406"/>
      <c r="H40" s="406"/>
      <c r="I40" s="406"/>
      <c r="J40" s="406"/>
      <c r="K40" s="100" t="s">
        <v>205</v>
      </c>
      <c r="L40" s="108"/>
      <c r="M40" s="108"/>
      <c r="N40" s="108"/>
      <c r="O40" s="131"/>
      <c r="U40" s="119">
        <f>S43</f>
        <v>0</v>
      </c>
      <c r="W40" s="119" t="s">
        <v>187</v>
      </c>
    </row>
    <row r="41" spans="3:24" ht="12.75" customHeight="1" outlineLevel="1">
      <c r="Q41" s="119">
        <f>LEN(Q42)</f>
        <v>5</v>
      </c>
      <c r="R41" s="119">
        <f>LEN(R42)</f>
        <v>5</v>
      </c>
      <c r="S41" s="119">
        <f>LEN(S42)</f>
        <v>5</v>
      </c>
      <c r="T41" s="119">
        <f>LEN(T42)</f>
        <v>5</v>
      </c>
      <c r="U41" s="121">
        <f>T43</f>
        <v>0</v>
      </c>
    </row>
    <row r="42" spans="3:24" ht="21.95" customHeight="1" outlineLevel="1">
      <c r="C42" s="430">
        <v>6</v>
      </c>
      <c r="D42" s="101" t="s">
        <v>115</v>
      </c>
      <c r="E42" s="122"/>
      <c r="F42" s="123"/>
      <c r="G42" s="123"/>
      <c r="H42" s="123"/>
      <c r="I42" s="123"/>
      <c r="J42" s="123"/>
      <c r="K42" s="123"/>
      <c r="L42" s="123" t="s">
        <v>116</v>
      </c>
      <c r="M42" s="408"/>
      <c r="N42" s="408"/>
      <c r="O42" s="124" t="s">
        <v>117</v>
      </c>
      <c r="Q42" s="119" t="b">
        <v>0</v>
      </c>
      <c r="R42" s="119" t="b">
        <v>0</v>
      </c>
      <c r="S42" s="119" t="b">
        <v>0</v>
      </c>
      <c r="T42" s="119" t="b">
        <v>0</v>
      </c>
      <c r="U42" s="119" t="s">
        <v>187</v>
      </c>
    </row>
    <row r="43" spans="3:24" ht="21.95" customHeight="1">
      <c r="C43" s="431"/>
      <c r="D43" s="409" t="s">
        <v>157</v>
      </c>
      <c r="E43" s="71" t="s">
        <v>158</v>
      </c>
      <c r="F43" s="71"/>
      <c r="G43" s="71"/>
      <c r="H43" s="71"/>
      <c r="I43" s="71"/>
      <c r="J43" s="71"/>
      <c r="K43" s="171"/>
      <c r="L43" s="171"/>
      <c r="M43" s="171"/>
      <c r="N43" s="171"/>
      <c r="O43" s="172"/>
      <c r="Q43" s="119">
        <f>IF(Q41&lt;5,"網羅的解析",0)</f>
        <v>0</v>
      </c>
      <c r="R43" s="119">
        <f>IF(R41&lt;5,"種特異的解析",0)</f>
        <v>0</v>
      </c>
      <c r="S43" s="119">
        <f>IF(S41&lt;5,"種同定",0)</f>
        <v>0</v>
      </c>
      <c r="T43" s="119">
        <f>IF(T41&lt;5,M42,0)</f>
        <v>0</v>
      </c>
    </row>
    <row r="44" spans="3:24" ht="21.95" customHeight="1">
      <c r="C44" s="431"/>
      <c r="D44" s="410"/>
      <c r="E44" s="191"/>
      <c r="F44" s="189"/>
      <c r="G44" s="189"/>
      <c r="H44" s="189"/>
      <c r="I44" s="189"/>
      <c r="J44" s="189"/>
      <c r="K44" s="109"/>
      <c r="L44" s="109" t="s">
        <v>116</v>
      </c>
      <c r="M44" s="407"/>
      <c r="N44" s="407"/>
      <c r="O44" s="137" t="s">
        <v>117</v>
      </c>
      <c r="Q44" s="119" t="b">
        <v>0</v>
      </c>
      <c r="R44" s="119" t="b">
        <v>0</v>
      </c>
      <c r="S44" s="119" t="b">
        <v>0</v>
      </c>
      <c r="T44" s="119" t="b">
        <v>0</v>
      </c>
    </row>
    <row r="45" spans="3:24" ht="21.95" customHeight="1">
      <c r="C45" s="431"/>
      <c r="D45" s="410"/>
      <c r="E45" s="187" t="s">
        <v>206</v>
      </c>
      <c r="F45" s="192"/>
      <c r="G45" s="192"/>
      <c r="H45" s="188" t="s">
        <v>218</v>
      </c>
      <c r="I45" s="126"/>
      <c r="J45" s="126"/>
      <c r="K45" s="194" t="s">
        <v>219</v>
      </c>
      <c r="L45" s="127"/>
      <c r="M45" s="168"/>
      <c r="N45" s="168"/>
      <c r="O45" s="128"/>
    </row>
    <row r="46" spans="3:24" ht="21.95" customHeight="1">
      <c r="C46" s="431"/>
      <c r="D46" s="410"/>
      <c r="E46" s="109" t="s">
        <v>160</v>
      </c>
      <c r="F46" s="109"/>
      <c r="G46" s="109"/>
      <c r="H46" s="109"/>
      <c r="I46" s="109"/>
      <c r="J46" s="109"/>
      <c r="K46" s="109"/>
      <c r="L46" s="109"/>
      <c r="M46" s="109"/>
      <c r="N46" s="109"/>
      <c r="O46" s="125"/>
      <c r="Q46" s="119">
        <f>LEN(Q44)</f>
        <v>5</v>
      </c>
      <c r="R46" s="119">
        <f>LEN(R44)</f>
        <v>5</v>
      </c>
      <c r="S46" s="119">
        <f>LEN(S44)</f>
        <v>5</v>
      </c>
      <c r="T46" s="119">
        <f>LEN(T44)</f>
        <v>5</v>
      </c>
    </row>
    <row r="47" spans="3:24" ht="21.95" customHeight="1">
      <c r="C47" s="431"/>
      <c r="D47" s="410"/>
      <c r="E47" s="109"/>
      <c r="F47" s="109"/>
      <c r="G47" s="109"/>
      <c r="H47" s="109"/>
      <c r="I47" s="109"/>
      <c r="J47" s="109"/>
      <c r="K47" s="99"/>
      <c r="L47" s="109"/>
      <c r="M47" s="109"/>
      <c r="N47" s="109"/>
      <c r="O47" s="125"/>
    </row>
    <row r="48" spans="3:24" ht="21.95" customHeight="1">
      <c r="C48" s="431"/>
      <c r="D48" s="410"/>
      <c r="E48" s="109"/>
      <c r="F48" s="129" t="s">
        <v>188</v>
      </c>
      <c r="G48" s="109" t="s">
        <v>13</v>
      </c>
      <c r="H48" s="407"/>
      <c r="I48" s="407"/>
      <c r="J48" s="182" t="s">
        <v>208</v>
      </c>
      <c r="K48" s="407"/>
      <c r="L48" s="407"/>
      <c r="M48" s="407"/>
      <c r="N48" s="109" t="s">
        <v>17</v>
      </c>
      <c r="O48" s="137"/>
    </row>
    <row r="49" spans="3:24" ht="21.95" customHeight="1">
      <c r="C49" s="431"/>
      <c r="D49" s="410"/>
      <c r="E49" s="109"/>
      <c r="F49" s="138" t="s">
        <v>189</v>
      </c>
      <c r="G49" s="109" t="s">
        <v>13</v>
      </c>
      <c r="H49" s="407"/>
      <c r="I49" s="407"/>
      <c r="J49" s="109" t="s">
        <v>117</v>
      </c>
      <c r="K49" s="109"/>
      <c r="L49" s="109"/>
      <c r="M49" s="109"/>
      <c r="N49" s="109"/>
      <c r="O49" s="125"/>
      <c r="Q49" s="119">
        <f>IF(Q46&lt;5,"魚類（淡水）",0)</f>
        <v>0</v>
      </c>
      <c r="R49" s="119">
        <f>IF(R46&lt;5,"魚類（海水・汽水）",0)</f>
        <v>0</v>
      </c>
      <c r="S49" s="119">
        <f>IF(S46&lt;5,"哺乳類",0)</f>
        <v>0</v>
      </c>
      <c r="T49" s="119">
        <f>IF(T46&lt;5,M44,0)</f>
        <v>0</v>
      </c>
    </row>
    <row r="50" spans="3:24" ht="21.95" customHeight="1">
      <c r="C50" s="431"/>
      <c r="D50" s="410"/>
      <c r="E50" s="109"/>
      <c r="F50" s="129" t="s">
        <v>163</v>
      </c>
      <c r="G50" s="109" t="s">
        <v>13</v>
      </c>
      <c r="H50" s="407"/>
      <c r="I50" s="407"/>
      <c r="J50" s="109" t="s">
        <v>117</v>
      </c>
      <c r="K50" s="109"/>
      <c r="L50" s="109"/>
      <c r="M50" s="109"/>
      <c r="N50" s="109"/>
      <c r="O50" s="125"/>
      <c r="W50" s="119">
        <f>Q49</f>
        <v>0</v>
      </c>
    </row>
    <row r="51" spans="3:24" ht="21.95" hidden="1" customHeight="1">
      <c r="C51" s="431"/>
      <c r="D51" s="410"/>
      <c r="E51" s="129"/>
      <c r="F51" s="129"/>
      <c r="G51" s="109"/>
      <c r="H51" s="130"/>
      <c r="I51" s="130"/>
      <c r="J51" s="109"/>
      <c r="K51" s="109"/>
      <c r="L51" s="109"/>
      <c r="M51" s="109"/>
      <c r="N51" s="109"/>
      <c r="O51" s="125"/>
    </row>
    <row r="52" spans="3:24" ht="21.95" customHeight="1">
      <c r="C52" s="431"/>
      <c r="D52" s="412"/>
      <c r="E52" s="127"/>
      <c r="F52" s="127"/>
      <c r="G52" s="127"/>
      <c r="H52" s="127"/>
      <c r="I52" s="168"/>
      <c r="J52" s="127"/>
      <c r="K52" s="169" t="s">
        <v>164</v>
      </c>
      <c r="L52" s="127"/>
      <c r="M52" s="127"/>
      <c r="N52" s="127"/>
      <c r="O52" s="132"/>
      <c r="W52" s="119">
        <f>R49</f>
        <v>0</v>
      </c>
    </row>
    <row r="53" spans="3:24" ht="21.95" customHeight="1">
      <c r="C53" s="432"/>
      <c r="D53" s="411" t="s">
        <v>159</v>
      </c>
      <c r="E53" s="67" t="s">
        <v>118</v>
      </c>
      <c r="F53" s="185" t="s">
        <v>13</v>
      </c>
      <c r="G53" s="405"/>
      <c r="H53" s="405"/>
      <c r="I53" s="405"/>
      <c r="J53" s="405"/>
      <c r="K53" s="162" t="s">
        <v>17</v>
      </c>
      <c r="L53" s="162"/>
      <c r="M53" s="162"/>
      <c r="N53" s="162"/>
      <c r="O53" s="163"/>
      <c r="W53" s="119">
        <f>T49</f>
        <v>0</v>
      </c>
    </row>
    <row r="54" spans="3:24" ht="21.95" customHeight="1">
      <c r="C54" s="432"/>
      <c r="D54" s="410"/>
      <c r="E54" s="164" t="s">
        <v>161</v>
      </c>
      <c r="F54" s="190"/>
      <c r="G54" s="133"/>
      <c r="H54" s="96"/>
      <c r="I54" s="96"/>
      <c r="J54" s="134"/>
      <c r="K54" s="134"/>
      <c r="L54" s="134"/>
      <c r="M54" s="134"/>
      <c r="N54" s="134"/>
      <c r="O54" s="135"/>
      <c r="W54" s="119">
        <f>G53</f>
        <v>0</v>
      </c>
    </row>
    <row r="55" spans="3:24" ht="21.95" hidden="1" customHeight="1">
      <c r="C55" s="432"/>
      <c r="D55" s="412"/>
      <c r="E55" s="165"/>
      <c r="F55" s="165"/>
      <c r="G55" s="126"/>
      <c r="H55" s="438"/>
      <c r="I55" s="438"/>
      <c r="J55" s="127"/>
      <c r="K55" s="127"/>
      <c r="L55" s="127"/>
      <c r="M55" s="127"/>
      <c r="N55" s="127"/>
      <c r="O55" s="132"/>
      <c r="Q55" s="9"/>
      <c r="R55" s="9"/>
      <c r="S55" s="9"/>
      <c r="T55" s="9"/>
      <c r="U55" s="9">
        <f>Q60</f>
        <v>0</v>
      </c>
      <c r="V55" s="9" cm="1">
        <f t="array" aca="1" ref="V55" ca="1">INDIRECT("S"&amp;MATCH("*",U:U,0))</f>
        <v>0</v>
      </c>
      <c r="W55" s="119">
        <f>G56</f>
        <v>0</v>
      </c>
    </row>
    <row r="56" spans="3:24" ht="21.95" customHeight="1">
      <c r="C56" s="432"/>
      <c r="D56" s="166" t="s">
        <v>67</v>
      </c>
      <c r="E56" s="67" t="s">
        <v>118</v>
      </c>
      <c r="F56" s="185" t="s">
        <v>13</v>
      </c>
      <c r="G56" s="405"/>
      <c r="H56" s="405"/>
      <c r="I56" s="405"/>
      <c r="J56" s="405"/>
      <c r="K56" s="180" t="s">
        <v>207</v>
      </c>
      <c r="L56" s="162"/>
      <c r="M56" s="162"/>
      <c r="N56" s="162"/>
      <c r="O56" s="163"/>
      <c r="U56" s="119">
        <f>R60</f>
        <v>0</v>
      </c>
      <c r="W56" s="119">
        <f>G57</f>
        <v>0</v>
      </c>
      <c r="X56" s="119" t="str" cm="1">
        <f t="array" aca="1" ref="X56" ca="1">INDIRECT("W"&amp;49+(MATCH("*",W$50:W$1048576,0)))</f>
        <v>P2にご記入ください</v>
      </c>
    </row>
    <row r="57" spans="3:24" ht="21.95" customHeight="1">
      <c r="C57" s="433"/>
      <c r="D57" s="167" t="s">
        <v>163</v>
      </c>
      <c r="E57" s="136" t="s">
        <v>119</v>
      </c>
      <c r="F57" s="186" t="s">
        <v>13</v>
      </c>
      <c r="G57" s="406"/>
      <c r="H57" s="406"/>
      <c r="I57" s="406"/>
      <c r="J57" s="406"/>
      <c r="K57" s="100" t="s">
        <v>205</v>
      </c>
      <c r="L57" s="108"/>
      <c r="M57" s="108"/>
      <c r="N57" s="108"/>
      <c r="O57" s="131"/>
      <c r="U57" s="119">
        <f>S60</f>
        <v>0</v>
      </c>
      <c r="W57" s="119" t="s">
        <v>187</v>
      </c>
    </row>
    <row r="58" spans="3:24" ht="12.75" customHeight="1"/>
    <row r="59" spans="3:24" s="9" customFormat="1" ht="29.25" customHeight="1">
      <c r="C59" s="422" t="s">
        <v>176</v>
      </c>
      <c r="D59" s="423"/>
      <c r="E59" s="419" t="s">
        <v>170</v>
      </c>
      <c r="F59" s="420"/>
      <c r="G59" s="420"/>
      <c r="H59" s="420"/>
      <c r="I59" s="420"/>
      <c r="J59" s="420"/>
      <c r="K59" s="420"/>
      <c r="L59" s="420"/>
      <c r="M59" s="420"/>
      <c r="N59" s="420"/>
      <c r="O59" s="421"/>
    </row>
    <row r="60" spans="3:24" s="9" customFormat="1" ht="18.75" customHeight="1">
      <c r="C60" s="257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9"/>
    </row>
    <row r="61" spans="3:24" ht="18.75" customHeight="1">
      <c r="C61" s="260"/>
      <c r="D61" s="261"/>
      <c r="E61" s="261"/>
      <c r="F61" s="261"/>
      <c r="G61" s="261"/>
      <c r="H61" s="261"/>
      <c r="I61" s="261"/>
      <c r="J61" s="261"/>
      <c r="K61" s="261"/>
      <c r="L61" s="261"/>
      <c r="M61" s="261"/>
      <c r="N61" s="261"/>
      <c r="O61" s="262"/>
    </row>
    <row r="62" spans="3:24" ht="18.75" customHeight="1">
      <c r="C62" s="414" t="s">
        <v>210</v>
      </c>
      <c r="D62" s="415"/>
      <c r="E62" s="415"/>
      <c r="F62" s="415"/>
      <c r="G62" s="415"/>
      <c r="H62" s="415"/>
      <c r="I62" s="415"/>
      <c r="J62" s="415"/>
      <c r="K62" s="415"/>
      <c r="L62" s="415"/>
      <c r="M62" s="415"/>
      <c r="N62" s="415"/>
      <c r="O62" s="415"/>
    </row>
    <row r="63" spans="3:24" ht="18.75" customHeight="1"/>
    <row r="64" spans="3:2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</sheetData>
  <mergeCells count="50">
    <mergeCell ref="H1:I1"/>
    <mergeCell ref="M1:O1"/>
    <mergeCell ref="H2:I2"/>
    <mergeCell ref="K2:N2"/>
    <mergeCell ref="H3:M3"/>
    <mergeCell ref="D19:D21"/>
    <mergeCell ref="G19:J19"/>
    <mergeCell ref="H21:I21"/>
    <mergeCell ref="D9:D18"/>
    <mergeCell ref="E9:O9"/>
    <mergeCell ref="M10:N10"/>
    <mergeCell ref="G22:J22"/>
    <mergeCell ref="G23:J23"/>
    <mergeCell ref="C25:C40"/>
    <mergeCell ref="M25:N25"/>
    <mergeCell ref="D26:D35"/>
    <mergeCell ref="E26:O26"/>
    <mergeCell ref="M27:N27"/>
    <mergeCell ref="H31:I31"/>
    <mergeCell ref="K31:M31"/>
    <mergeCell ref="H32:I32"/>
    <mergeCell ref="C8:C23"/>
    <mergeCell ref="M8:N8"/>
    <mergeCell ref="H14:I14"/>
    <mergeCell ref="K14:M14"/>
    <mergeCell ref="H15:I15"/>
    <mergeCell ref="H16:I16"/>
    <mergeCell ref="G53:J53"/>
    <mergeCell ref="H33:I33"/>
    <mergeCell ref="D36:D38"/>
    <mergeCell ref="G36:J36"/>
    <mergeCell ref="H38:I38"/>
    <mergeCell ref="G39:J39"/>
    <mergeCell ref="G40:J40"/>
    <mergeCell ref="C62:O62"/>
    <mergeCell ref="H55:I55"/>
    <mergeCell ref="G56:J56"/>
    <mergeCell ref="G57:J57"/>
    <mergeCell ref="C59:D59"/>
    <mergeCell ref="E59:O59"/>
    <mergeCell ref="C60:O61"/>
    <mergeCell ref="C42:C57"/>
    <mergeCell ref="M42:N42"/>
    <mergeCell ref="D43:D52"/>
    <mergeCell ref="M44:N44"/>
    <mergeCell ref="H48:I48"/>
    <mergeCell ref="K48:M48"/>
    <mergeCell ref="H49:I49"/>
    <mergeCell ref="H50:I50"/>
    <mergeCell ref="D53:D55"/>
  </mergeCells>
  <phoneticPr fontId="21"/>
  <conditionalFormatting sqref="D9:D18">
    <cfRule type="expression" dxfId="125" priority="23">
      <formula>$Q$8=TRUE</formula>
    </cfRule>
  </conditionalFormatting>
  <conditionalFormatting sqref="D19:D21">
    <cfRule type="expression" dxfId="124" priority="103">
      <formula>$R$8=TRUE</formula>
    </cfRule>
  </conditionalFormatting>
  <conditionalFormatting sqref="D26:D35">
    <cfRule type="expression" dxfId="123" priority="94">
      <formula>$Q$25=TRUE</formula>
    </cfRule>
  </conditionalFormatting>
  <conditionalFormatting sqref="D36:D38">
    <cfRule type="expression" dxfId="122" priority="92">
      <formula>$R$25=TRUE</formula>
    </cfRule>
  </conditionalFormatting>
  <conditionalFormatting sqref="D43:D52">
    <cfRule type="expression" dxfId="121" priority="84">
      <formula>$Q$42=TRUE</formula>
    </cfRule>
  </conditionalFormatting>
  <conditionalFormatting sqref="D53:D55">
    <cfRule type="expression" dxfId="120" priority="81">
      <formula>$R$42=TRUE</formula>
    </cfRule>
  </conditionalFormatting>
  <conditionalFormatting sqref="D22:G22 K22:O22">
    <cfRule type="expression" dxfId="119" priority="97">
      <formula>$S$8=TRUE</formula>
    </cfRule>
  </conditionalFormatting>
  <conditionalFormatting sqref="D23:G23 K23:O23">
    <cfRule type="expression" dxfId="118" priority="96">
      <formula>$T$8=TRUE</formula>
    </cfRule>
  </conditionalFormatting>
  <conditionalFormatting sqref="D39:G39 K39:O39">
    <cfRule type="expression" dxfId="117" priority="87">
      <formula>$S$25=TRUE</formula>
    </cfRule>
  </conditionalFormatting>
  <conditionalFormatting sqref="D40:G40 K40:O40">
    <cfRule type="expression" dxfId="116" priority="86">
      <formula>$T$25=TRUE</formula>
    </cfRule>
  </conditionalFormatting>
  <conditionalFormatting sqref="D56:G56 K56:O56">
    <cfRule type="expression" dxfId="115" priority="76">
      <formula>$S$42=TRUE</formula>
    </cfRule>
  </conditionalFormatting>
  <conditionalFormatting sqref="D57:G57 K57:O57">
    <cfRule type="expression" dxfId="114" priority="75">
      <formula>$T$42=TRUE</formula>
    </cfRule>
  </conditionalFormatting>
  <conditionalFormatting sqref="E9:F9">
    <cfRule type="expression" dxfId="113" priority="58">
      <formula>$Q$8=TRUE</formula>
    </cfRule>
  </conditionalFormatting>
  <conditionalFormatting sqref="E59:F59">
    <cfRule type="containsBlanks" dxfId="112" priority="73">
      <formula>LEN(TRIM(E59))=0</formula>
    </cfRule>
  </conditionalFormatting>
  <conditionalFormatting sqref="E8:G8">
    <cfRule type="expression" dxfId="111" priority="101">
      <formula>OR($R$8=TRUE,$S$8=TRUE,$T$8=TRUE)</formula>
    </cfRule>
    <cfRule type="expression" dxfId="110" priority="70">
      <formula>$Q$8=TRUE</formula>
    </cfRule>
  </conditionalFormatting>
  <conditionalFormatting sqref="E10:G11">
    <cfRule type="expression" dxfId="109" priority="25">
      <formula>OR(AND($Q$8=TRUE,$R$10=TRUE),AND($Q$8=TRUE,$T$10=TRUE))</formula>
    </cfRule>
  </conditionalFormatting>
  <conditionalFormatting sqref="E11:G11 I11:O11">
    <cfRule type="expression" dxfId="108" priority="27">
      <formula>AND($Q$8=TRUE,$Q$10=FALSE,$R$10=FALSE,$T$10=FALSE)</formula>
    </cfRule>
  </conditionalFormatting>
  <conditionalFormatting sqref="E19:G19 K19:O19">
    <cfRule type="expression" dxfId="107" priority="55">
      <formula>NOT($G$19="")</formula>
    </cfRule>
    <cfRule type="expression" dxfId="106" priority="102">
      <formula>$R$8=TRUE</formula>
    </cfRule>
  </conditionalFormatting>
  <conditionalFormatting sqref="E23:G23 K23:O23">
    <cfRule type="expression" dxfId="105" priority="62">
      <formula>NOT($G$23="")</formula>
    </cfRule>
  </conditionalFormatting>
  <conditionalFormatting sqref="E25:G25">
    <cfRule type="expression" dxfId="104" priority="66">
      <formula>$Q$25=TRUE</formula>
    </cfRule>
    <cfRule type="expression" dxfId="103" priority="90">
      <formula>OR($R$25=TRUE,$S$25=TRUE,$T$25=TRUE)</formula>
    </cfRule>
  </conditionalFormatting>
  <conditionalFormatting sqref="E27:G28">
    <cfRule type="expression" dxfId="102" priority="61">
      <formula>OR(AND($Q$25=TRUE,$R$27=TRUE),AND($Q$25=TRUE,$T$27=TRUE))</formula>
    </cfRule>
  </conditionalFormatting>
  <conditionalFormatting sqref="E36:G36 K36:O36">
    <cfRule type="expression" dxfId="101" priority="56">
      <formula>NOT($G$36="")</formula>
    </cfRule>
    <cfRule type="expression" dxfId="100" priority="91">
      <formula>$R$25=TRUE</formula>
    </cfRule>
  </conditionalFormatting>
  <conditionalFormatting sqref="E40:G40 K40:O40">
    <cfRule type="expression" dxfId="99" priority="53">
      <formula>NOT($G$40="")</formula>
    </cfRule>
  </conditionalFormatting>
  <conditionalFormatting sqref="E42:G42">
    <cfRule type="expression" dxfId="98" priority="79">
      <formula>OR($R$42=TRUE,$S$42=TRUE,$T$42=TRUE)</formula>
    </cfRule>
    <cfRule type="expression" dxfId="97" priority="52">
      <formula>$Q$42=TRUE</formula>
    </cfRule>
  </conditionalFormatting>
  <conditionalFormatting sqref="E44:G45">
    <cfRule type="expression" dxfId="96" priority="49">
      <formula>OR(AND($Q$42=TRUE,$R$44=TRUE),AND($Q$42=TRUE,$T$44=TRUE))</formula>
    </cfRule>
  </conditionalFormatting>
  <conditionalFormatting sqref="E53:G53 K53:O53">
    <cfRule type="expression" dxfId="95" priority="45">
      <formula>NOT($G$53="")</formula>
    </cfRule>
    <cfRule type="expression" dxfId="94" priority="80">
      <formula>$R$42=TRUE</formula>
    </cfRule>
  </conditionalFormatting>
  <conditionalFormatting sqref="E57:G57 K57:O57">
    <cfRule type="expression" dxfId="93" priority="43">
      <formula>NOT($G$57="")</formula>
    </cfRule>
  </conditionalFormatting>
  <conditionalFormatting sqref="E10:M10 O10">
    <cfRule type="expression" dxfId="92" priority="105">
      <formula>AND($Q$8=TRUE,$Q$10=FALSE,$R$10=FALSE,$T$10=FALSE)</formula>
    </cfRule>
  </conditionalFormatting>
  <conditionalFormatting sqref="E9:O9">
    <cfRule type="expression" dxfId="91" priority="42">
      <formula>OR($Q$10=TRUE,$R$10=TRUE,$T$10=TRUE)</formula>
    </cfRule>
  </conditionalFormatting>
  <conditionalFormatting sqref="E12:O18">
    <cfRule type="expression" dxfId="90" priority="104">
      <formula>$Q$8=TRUE</formula>
    </cfRule>
  </conditionalFormatting>
  <conditionalFormatting sqref="E20:O21">
    <cfRule type="expression" dxfId="89" priority="95">
      <formula>$R$8=TRUE</formula>
    </cfRule>
  </conditionalFormatting>
  <conditionalFormatting sqref="E22:O22">
    <cfRule type="expression" dxfId="88" priority="63">
      <formula>NOT($G$22="")</formula>
    </cfRule>
  </conditionalFormatting>
  <conditionalFormatting sqref="E26:O26">
    <cfRule type="expression" dxfId="87" priority="41">
      <formula>OR($Q$27=TRUE,$R$27=TRUE,$T$27=TRUE)</formula>
    </cfRule>
  </conditionalFormatting>
  <conditionalFormatting sqref="E26:O27 E28:G28 I28:J28 L28:O28">
    <cfRule type="expression" dxfId="86" priority="57">
      <formula>AND($Q$25=TRUE,$Q$27=FALSE,$R$27=FALSE,$T$27=FALSE)</formula>
    </cfRule>
  </conditionalFormatting>
  <conditionalFormatting sqref="E29:O35">
    <cfRule type="expression" dxfId="85" priority="93">
      <formula>$Q$25=TRUE</formula>
    </cfRule>
  </conditionalFormatting>
  <conditionalFormatting sqref="E37:O38">
    <cfRule type="expression" dxfId="84" priority="85">
      <formula>$R$25=TRUE</formula>
    </cfRule>
  </conditionalFormatting>
  <conditionalFormatting sqref="E39:O39">
    <cfRule type="expression" dxfId="83" priority="54">
      <formula>NOT($G$39="")</formula>
    </cfRule>
  </conditionalFormatting>
  <conditionalFormatting sqref="E43:O43">
    <cfRule type="expression" dxfId="82" priority="40">
      <formula>OR($Q$44=TRUE,$R$44=TRUE,$T$44=TRUE)</formula>
    </cfRule>
    <cfRule type="expression" dxfId="81" priority="83">
      <formula>$Q$42=TRUE</formula>
    </cfRule>
  </conditionalFormatting>
  <conditionalFormatting sqref="E44:O44 I45:J45 L45:O45 E45:G45">
    <cfRule type="expression" dxfId="80" priority="48">
      <formula>AND($Q$42=TRUE,$Q$44=FALSE,$R$44=FALSE,$T$44=FALSE)</formula>
    </cfRule>
  </conditionalFormatting>
  <conditionalFormatting sqref="E46:O52">
    <cfRule type="expression" dxfId="79" priority="82">
      <formula>$Q$42=TRUE</formula>
    </cfRule>
  </conditionalFormatting>
  <conditionalFormatting sqref="E54:O55">
    <cfRule type="expression" dxfId="78" priority="74">
      <formula>$R$42=TRUE</formula>
    </cfRule>
  </conditionalFormatting>
  <conditionalFormatting sqref="E56:O56">
    <cfRule type="expression" dxfId="77" priority="44">
      <formula>NOT($G$56="")</formula>
    </cfRule>
  </conditionalFormatting>
  <conditionalFormatting sqref="G19:J19">
    <cfRule type="expression" dxfId="76" priority="21">
      <formula>OR($Q$8=TRUE,$S$8=TRUE,$T$8=TRUE)</formula>
    </cfRule>
  </conditionalFormatting>
  <conditionalFormatting sqref="G22:J22">
    <cfRule type="expression" dxfId="75" priority="20">
      <formula>OR($Q$8=TRUE,$R$8=TRUE,$T$8=TRUE)</formula>
    </cfRule>
  </conditionalFormatting>
  <conditionalFormatting sqref="G23:J23">
    <cfRule type="expression" dxfId="74" priority="19">
      <formula>OR($Q$8=TRUE,$R$8=TRUE,$S$8=TRUE)</formula>
    </cfRule>
  </conditionalFormatting>
  <conditionalFormatting sqref="G36:J36">
    <cfRule type="expression" dxfId="73" priority="17">
      <formula>OR($Q$25=TRUE,$S$25=TRUE,$T$25=TRUE)</formula>
    </cfRule>
  </conditionalFormatting>
  <conditionalFormatting sqref="G39:J39">
    <cfRule type="expression" dxfId="72" priority="16">
      <formula>OR($Q$25=TRUE,$R$25=TRUE,$T$25=TRUE)</formula>
    </cfRule>
  </conditionalFormatting>
  <conditionalFormatting sqref="G40:J40">
    <cfRule type="expression" dxfId="71" priority="15">
      <formula>OR($Q$25=TRUE,$R$25=TRUE,$S$25=TRUE)</formula>
    </cfRule>
  </conditionalFormatting>
  <conditionalFormatting sqref="G53:J53">
    <cfRule type="expression" dxfId="70" priority="13">
      <formula>OR($Q$42=TRUE,$S$42=TRUE,$T$42=TRUE)</formula>
    </cfRule>
  </conditionalFormatting>
  <conditionalFormatting sqref="G56:J56">
    <cfRule type="expression" dxfId="69" priority="12">
      <formula>OR($Q$42=TRUE,$R$42=TRUE,$T$42=TRUE)</formula>
    </cfRule>
  </conditionalFormatting>
  <conditionalFormatting sqref="G57:J57">
    <cfRule type="expression" dxfId="68" priority="11">
      <formula>OR($Q$42=TRUE,$R$42=TRUE,$S$42=TRUE)</formula>
    </cfRule>
  </conditionalFormatting>
  <conditionalFormatting sqref="H8">
    <cfRule type="expression" dxfId="67" priority="100">
      <formula>OR($Q$8=TRUE,$S$8=TRUE,$T$8=TRUE)</formula>
    </cfRule>
    <cfRule type="expression" dxfId="66" priority="69">
      <formula>$R$8=TRUE</formula>
    </cfRule>
  </conditionalFormatting>
  <conditionalFormatting sqref="H11">
    <cfRule type="expression" dxfId="65" priority="10">
      <formula>AND($Q$8=TRUE,$Q$10=FALSE,$R$10=FALSE,$T$10=FALSE)</formula>
    </cfRule>
  </conditionalFormatting>
  <conditionalFormatting sqref="H25">
    <cfRule type="expression" dxfId="64" priority="65">
      <formula>$R$25=TRUE</formula>
    </cfRule>
    <cfRule type="expression" dxfId="63" priority="89">
      <formula>OR($Q$25=TRUE,$S$25=TRUE,$T$25=TRUE)</formula>
    </cfRule>
  </conditionalFormatting>
  <conditionalFormatting sqref="H28">
    <cfRule type="expression" dxfId="62" priority="8">
      <formula>AND($Q$8=TRUE,$Q$10=FALSE,$R$10=FALSE,$T$10=FALSE)</formula>
    </cfRule>
    <cfRule type="expression" dxfId="61" priority="7">
      <formula>OR(AND($Q$8=TRUE,$Q$10=TRUE),AND($Q$8=TRUE,$T$10=TRUE))</formula>
    </cfRule>
  </conditionalFormatting>
  <conditionalFormatting sqref="H31">
    <cfRule type="expression" dxfId="60" priority="71">
      <formula>$Q$8=TRUE</formula>
    </cfRule>
  </conditionalFormatting>
  <conditionalFormatting sqref="H42">
    <cfRule type="expression" dxfId="59" priority="51">
      <formula>$R$42=TRUE</formula>
    </cfRule>
    <cfRule type="expression" dxfId="58" priority="78">
      <formula>OR($Q$42=TRUE,$S$42=TRUE,$T$42=TRUE)</formula>
    </cfRule>
  </conditionalFormatting>
  <conditionalFormatting sqref="H45">
    <cfRule type="expression" dxfId="57" priority="6">
      <formula>AND($Q$8=TRUE,$Q$10=FALSE,$R$10=FALSE,$T$10=FALSE)</formula>
    </cfRule>
    <cfRule type="expression" dxfId="56" priority="5">
      <formula>OR(AND($Q$8=TRUE,$Q$10=TRUE),AND($Q$8=TRUE,$T$10=TRUE))</formula>
    </cfRule>
  </conditionalFormatting>
  <conditionalFormatting sqref="H10:J11">
    <cfRule type="expression" dxfId="55" priority="9">
      <formula>OR(AND($Q$8=TRUE,$Q$10=TRUE),AND($Q$8=TRUE,$T$10=TRUE))</formula>
    </cfRule>
  </conditionalFormatting>
  <conditionalFormatting sqref="H27:J27 I28:J28">
    <cfRule type="expression" dxfId="54" priority="60">
      <formula>OR(AND($Q$25=TRUE,$Q$27=TRUE),AND($Q$25=TRUE,$T$27=TRUE))</formula>
    </cfRule>
  </conditionalFormatting>
  <conditionalFormatting sqref="H44:J44 I45:J45">
    <cfRule type="expression" dxfId="53" priority="47">
      <formula>OR(AND($Q$42=TRUE,$Q$44=TRUE),AND($Q$42=TRUE,$T$44=TRUE))</formula>
    </cfRule>
  </conditionalFormatting>
  <conditionalFormatting sqref="I8:J8">
    <cfRule type="expression" dxfId="52" priority="68">
      <formula>$S$8=TRUE</formula>
    </cfRule>
    <cfRule type="expression" dxfId="51" priority="99">
      <formula>OR($R$8=TRUE,$Q$8=TRUE,$T$8=TRUE)</formula>
    </cfRule>
  </conditionalFormatting>
  <conditionalFormatting sqref="I25:J25">
    <cfRule type="expression" dxfId="50" priority="64">
      <formula>$S$25=TRUE</formula>
    </cfRule>
    <cfRule type="expression" dxfId="49" priority="88">
      <formula>OR($Q$25=TRUE,$R$25=TRUE,$T$25=TRUE)</formula>
    </cfRule>
  </conditionalFormatting>
  <conditionalFormatting sqref="I42:J42">
    <cfRule type="expression" dxfId="48" priority="50">
      <formula>$S$42=TRUE</formula>
    </cfRule>
    <cfRule type="expression" dxfId="47" priority="77">
      <formula>OR($Q$42=TRUE,$R$42=TRUE,$T$42=TRUE)</formula>
    </cfRule>
  </conditionalFormatting>
  <conditionalFormatting sqref="K28">
    <cfRule type="expression" dxfId="46" priority="3">
      <formula>OR(AND($Q$8=TRUE,$Q$10=TRUE),AND($Q$8=TRUE,$R$10=TRUE))</formula>
    </cfRule>
    <cfRule type="expression" dxfId="45" priority="4">
      <formula>AND($Q$8=TRUE,$Q$10=FALSE,$R$10=FALSE,$T$10=FALSE)</formula>
    </cfRule>
  </conditionalFormatting>
  <conditionalFormatting sqref="K31">
    <cfRule type="expression" dxfId="44" priority="72">
      <formula>$Q$25=TRUE</formula>
    </cfRule>
  </conditionalFormatting>
  <conditionalFormatting sqref="K39">
    <cfRule type="expression" dxfId="43" priority="30">
      <formula>NOT($H$22="")</formula>
    </cfRule>
  </conditionalFormatting>
  <conditionalFormatting sqref="K45">
    <cfRule type="expression" dxfId="42" priority="2">
      <formula>AND($Q$8=TRUE,$Q$10=FALSE,$R$10=FALSE,$T$10=FALSE)</formula>
    </cfRule>
    <cfRule type="expression" dxfId="41" priority="1">
      <formula>OR(AND($Q$8=TRUE,$Q$10=TRUE),AND($Q$8=TRUE,$R$10=TRUE))</formula>
    </cfRule>
  </conditionalFormatting>
  <conditionalFormatting sqref="K56">
    <cfRule type="expression" dxfId="40" priority="29">
      <formula>NOT($H$22="")</formula>
    </cfRule>
  </conditionalFormatting>
  <conditionalFormatting sqref="K8:M8 O8">
    <cfRule type="expression" dxfId="39" priority="98">
      <formula>OR($R$8=TRUE,$S$8=TRUE,$Q$8=TRUE)</formula>
    </cfRule>
  </conditionalFormatting>
  <conditionalFormatting sqref="K10:M10 O10">
    <cfRule type="expression" dxfId="38" priority="67">
      <formula>OR(AND($Q$8=TRUE,$Q$10=TRUE),AND($Q$8=TRUE,$R$10=TRUE))</formula>
    </cfRule>
  </conditionalFormatting>
  <conditionalFormatting sqref="K42:M42">
    <cfRule type="expression" dxfId="37" priority="35">
      <formula>OR($Q$42=TRUE,$R$42=TRUE,$S$42=TRUE)</formula>
    </cfRule>
  </conditionalFormatting>
  <conditionalFormatting sqref="K11:O11">
    <cfRule type="expression" dxfId="36" priority="24">
      <formula>OR(AND($Q$8=TRUE,$Q$10=TRUE),AND($Q$8=TRUE,$R$10=TRUE))</formula>
    </cfRule>
  </conditionalFormatting>
  <conditionalFormatting sqref="K25:O25">
    <cfRule type="expression" dxfId="35" priority="38">
      <formula>OR($Q$25=TRUE,$R$25=TRUE,$S$25=TRUE)</formula>
    </cfRule>
  </conditionalFormatting>
  <conditionalFormatting sqref="K27:O27 L28:O28">
    <cfRule type="expression" dxfId="34" priority="59">
      <formula>OR(AND($Q$25=TRUE,$Q$27=TRUE),AND($Q$25=TRUE,$R$27=TRUE))</formula>
    </cfRule>
  </conditionalFormatting>
  <conditionalFormatting sqref="K44:O44 L45:O45">
    <cfRule type="expression" dxfId="33" priority="46">
      <formula>OR(AND($Q$42=TRUE,$Q$44=TRUE),AND($Q$42=TRUE,$R$44=TRUE))</formula>
    </cfRule>
  </conditionalFormatting>
  <conditionalFormatting sqref="M8">
    <cfRule type="containsBlanks" dxfId="32" priority="106">
      <formula>LEN(TRIM(M8))=0</formula>
    </cfRule>
  </conditionalFormatting>
  <conditionalFormatting sqref="M25">
    <cfRule type="containsBlanks" dxfId="31" priority="39">
      <formula>LEN(TRIM(M25))=0</formula>
    </cfRule>
  </conditionalFormatting>
  <conditionalFormatting sqref="M42">
    <cfRule type="containsBlanks" dxfId="30" priority="36">
      <formula>LEN(TRIM(M42))=0</formula>
    </cfRule>
  </conditionalFormatting>
  <conditionalFormatting sqref="M10:N10 K14:M14 H14:I16">
    <cfRule type="expression" dxfId="29" priority="22">
      <formula>OR($R$8=TRUE,$S$8=TRUE,$T$8=TRUE)</formula>
    </cfRule>
  </conditionalFormatting>
  <conditionalFormatting sqref="M25:N25">
    <cfRule type="expression" dxfId="28" priority="37">
      <formula>$T$25=TRUE</formula>
    </cfRule>
  </conditionalFormatting>
  <conditionalFormatting sqref="M27:N27 K31:M31 H31:I33">
    <cfRule type="expression" dxfId="27" priority="18">
      <formula>OR($R$25=TRUE,$S$25=TRUE,$T$25=TRUE)</formula>
    </cfRule>
  </conditionalFormatting>
  <conditionalFormatting sqref="M44:N44 K48:M48 H48:I50">
    <cfRule type="expression" dxfId="26" priority="14">
      <formula>OR($R$42=TRUE,$S$42=TRUE,$T$42=TRUE)</formula>
    </cfRule>
  </conditionalFormatting>
  <conditionalFormatting sqref="O42">
    <cfRule type="expression" dxfId="25" priority="34">
      <formula>OR($Q$42=TRUE,$R$42=TRUE,$S$42=TRUE)</formula>
    </cfRule>
  </conditionalFormatting>
  <pageMargins left="0.23622047244094491" right="0.23622047244094491" top="0.19685039370078741" bottom="0.19685039370078741" header="0.31496062992125984" footer="0.31496062992125984"/>
  <pageSetup paperSize="9" scale="76"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4</xdr:col>
                    <xdr:colOff>9525</xdr:colOff>
                    <xdr:row>6</xdr:row>
                    <xdr:rowOff>228600</xdr:rowOff>
                  </from>
                  <to>
                    <xdr:col>4</xdr:col>
                    <xdr:colOff>962025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6</xdr:col>
                    <xdr:colOff>142875</xdr:colOff>
                    <xdr:row>6</xdr:row>
                    <xdr:rowOff>228600</xdr:rowOff>
                  </from>
                  <to>
                    <xdr:col>7</xdr:col>
                    <xdr:colOff>1019175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8</xdr:col>
                    <xdr:colOff>47625</xdr:colOff>
                    <xdr:row>6</xdr:row>
                    <xdr:rowOff>228600</xdr:rowOff>
                  </from>
                  <to>
                    <xdr:col>9</xdr:col>
                    <xdr:colOff>342900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 altText="あああ">
                <anchor moveWithCells="1">
                  <from>
                    <xdr:col>10</xdr:col>
                    <xdr:colOff>66675</xdr:colOff>
                    <xdr:row>6</xdr:row>
                    <xdr:rowOff>228600</xdr:rowOff>
                  </from>
                  <to>
                    <xdr:col>11</xdr:col>
                    <xdr:colOff>209550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4</xdr:col>
                    <xdr:colOff>9525</xdr:colOff>
                    <xdr:row>9</xdr:row>
                    <xdr:rowOff>9525</xdr:rowOff>
                  </from>
                  <to>
                    <xdr:col>4</xdr:col>
                    <xdr:colOff>1038225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6</xdr:col>
                    <xdr:colOff>142875</xdr:colOff>
                    <xdr:row>9</xdr:row>
                    <xdr:rowOff>0</xdr:rowOff>
                  </from>
                  <to>
                    <xdr:col>7</xdr:col>
                    <xdr:colOff>1123950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10</xdr:col>
                    <xdr:colOff>76200</xdr:colOff>
                    <xdr:row>8</xdr:row>
                    <xdr:rowOff>257175</xdr:rowOff>
                  </from>
                  <to>
                    <xdr:col>11</xdr:col>
                    <xdr:colOff>257175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1" name="Check Box 8">
              <controlPr defaultSize="0" autoFill="0" autoLine="0" autoPict="0">
                <anchor moveWithCells="1">
                  <from>
                    <xdr:col>4</xdr:col>
                    <xdr:colOff>9525</xdr:colOff>
                    <xdr:row>16</xdr:row>
                    <xdr:rowOff>0</xdr:rowOff>
                  </from>
                  <to>
                    <xdr:col>7</xdr:col>
                    <xdr:colOff>933450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2" name="Check Box 9">
              <controlPr defaultSize="0" autoFill="0" autoLine="0" autoPict="0">
                <anchor moveWithCells="1">
                  <from>
                    <xdr:col>4</xdr:col>
                    <xdr:colOff>9525</xdr:colOff>
                    <xdr:row>23</xdr:row>
                    <xdr:rowOff>161925</xdr:rowOff>
                  </from>
                  <to>
                    <xdr:col>4</xdr:col>
                    <xdr:colOff>962025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3" name="Check Box 10">
              <controlPr defaultSize="0" autoFill="0" autoLine="0" autoPict="0">
                <anchor moveWithCells="1">
                  <from>
                    <xdr:col>6</xdr:col>
                    <xdr:colOff>142875</xdr:colOff>
                    <xdr:row>23</xdr:row>
                    <xdr:rowOff>161925</xdr:rowOff>
                  </from>
                  <to>
                    <xdr:col>7</xdr:col>
                    <xdr:colOff>1019175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4" name="Check Box 11">
              <controlPr defaultSize="0" autoFill="0" autoLine="0" autoPict="0">
                <anchor moveWithCells="1">
                  <from>
                    <xdr:col>8</xdr:col>
                    <xdr:colOff>47625</xdr:colOff>
                    <xdr:row>23</xdr:row>
                    <xdr:rowOff>161925</xdr:rowOff>
                  </from>
                  <to>
                    <xdr:col>9</xdr:col>
                    <xdr:colOff>342900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5" name="Check Box 12">
              <controlPr defaultSize="0" autoFill="0" autoLine="0" autoPict="0" altText="あああ">
                <anchor moveWithCells="1">
                  <from>
                    <xdr:col>10</xdr:col>
                    <xdr:colOff>66675</xdr:colOff>
                    <xdr:row>23</xdr:row>
                    <xdr:rowOff>161925</xdr:rowOff>
                  </from>
                  <to>
                    <xdr:col>11</xdr:col>
                    <xdr:colOff>209550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6" name="Check Box 13">
              <controlPr defaultSize="0" autoFill="0" autoLine="0" autoPict="0">
                <anchor moveWithCells="1">
                  <from>
                    <xdr:col>4</xdr:col>
                    <xdr:colOff>9525</xdr:colOff>
                    <xdr:row>26</xdr:row>
                    <xdr:rowOff>9525</xdr:rowOff>
                  </from>
                  <to>
                    <xdr:col>4</xdr:col>
                    <xdr:colOff>1038225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7" name="Check Box 14">
              <controlPr defaultSize="0" autoFill="0" autoLine="0" autoPict="0">
                <anchor moveWithCells="1">
                  <from>
                    <xdr:col>6</xdr:col>
                    <xdr:colOff>142875</xdr:colOff>
                    <xdr:row>25</xdr:row>
                    <xdr:rowOff>276225</xdr:rowOff>
                  </from>
                  <to>
                    <xdr:col>7</xdr:col>
                    <xdr:colOff>1247775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8" name="Check Box 15">
              <controlPr defaultSize="0" autoFill="0" autoLine="0" autoPict="0">
                <anchor moveWithCells="1">
                  <from>
                    <xdr:col>10</xdr:col>
                    <xdr:colOff>76200</xdr:colOff>
                    <xdr:row>25</xdr:row>
                    <xdr:rowOff>257175</xdr:rowOff>
                  </from>
                  <to>
                    <xdr:col>11</xdr:col>
                    <xdr:colOff>257175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9" name="Check Box 16">
              <controlPr defaultSize="0" autoFill="0" autoLine="0" autoPict="0">
                <anchor moveWithCells="1">
                  <from>
                    <xdr:col>4</xdr:col>
                    <xdr:colOff>9525</xdr:colOff>
                    <xdr:row>33</xdr:row>
                    <xdr:rowOff>238125</xdr:rowOff>
                  </from>
                  <to>
                    <xdr:col>7</xdr:col>
                    <xdr:colOff>933450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20" name="Check Box 17">
              <controlPr defaultSize="0" autoFill="0" autoLine="0" autoPict="0">
                <anchor moveWithCells="1">
                  <from>
                    <xdr:col>4</xdr:col>
                    <xdr:colOff>9525</xdr:colOff>
                    <xdr:row>40</xdr:row>
                    <xdr:rowOff>152400</xdr:rowOff>
                  </from>
                  <to>
                    <xdr:col>4</xdr:col>
                    <xdr:colOff>962025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21" name="Check Box 18">
              <controlPr defaultSize="0" autoFill="0" autoLine="0" autoPict="0">
                <anchor moveWithCells="1">
                  <from>
                    <xdr:col>6</xdr:col>
                    <xdr:colOff>142875</xdr:colOff>
                    <xdr:row>40</xdr:row>
                    <xdr:rowOff>152400</xdr:rowOff>
                  </from>
                  <to>
                    <xdr:col>7</xdr:col>
                    <xdr:colOff>1019175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22" name="Check Box 19">
              <controlPr defaultSize="0" autoFill="0" autoLine="0" autoPict="0">
                <anchor moveWithCells="1">
                  <from>
                    <xdr:col>8</xdr:col>
                    <xdr:colOff>47625</xdr:colOff>
                    <xdr:row>40</xdr:row>
                    <xdr:rowOff>152400</xdr:rowOff>
                  </from>
                  <to>
                    <xdr:col>9</xdr:col>
                    <xdr:colOff>342900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23" name="Check Box 20">
              <controlPr defaultSize="0" autoFill="0" autoLine="0" autoPict="0" altText="あああ">
                <anchor moveWithCells="1">
                  <from>
                    <xdr:col>10</xdr:col>
                    <xdr:colOff>66675</xdr:colOff>
                    <xdr:row>40</xdr:row>
                    <xdr:rowOff>152400</xdr:rowOff>
                  </from>
                  <to>
                    <xdr:col>11</xdr:col>
                    <xdr:colOff>209550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24" name="Check Box 21">
              <controlPr defaultSize="0" autoFill="0" autoLine="0" autoPict="0">
                <anchor moveWithCells="1">
                  <from>
                    <xdr:col>4</xdr:col>
                    <xdr:colOff>9525</xdr:colOff>
                    <xdr:row>43</xdr:row>
                    <xdr:rowOff>9525</xdr:rowOff>
                  </from>
                  <to>
                    <xdr:col>4</xdr:col>
                    <xdr:colOff>1038225</xdr:colOff>
                    <xdr:row>43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25" name="Check Box 22">
              <controlPr defaultSize="0" autoFill="0" autoLine="0" autoPict="0">
                <anchor moveWithCells="1">
                  <from>
                    <xdr:col>6</xdr:col>
                    <xdr:colOff>142875</xdr:colOff>
                    <xdr:row>43</xdr:row>
                    <xdr:rowOff>0</xdr:rowOff>
                  </from>
                  <to>
                    <xdr:col>7</xdr:col>
                    <xdr:colOff>1314450</xdr:colOff>
                    <xdr:row>43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26" name="Check Box 23">
              <controlPr defaultSize="0" autoFill="0" autoLine="0" autoPict="0">
                <anchor moveWithCells="1">
                  <from>
                    <xdr:col>10</xdr:col>
                    <xdr:colOff>76200</xdr:colOff>
                    <xdr:row>42</xdr:row>
                    <xdr:rowOff>257175</xdr:rowOff>
                  </from>
                  <to>
                    <xdr:col>11</xdr:col>
                    <xdr:colOff>257175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27" name="Check Box 24">
              <controlPr defaultSize="0" autoFill="0" autoLine="0" autoPict="0">
                <anchor moveWithCells="1">
                  <from>
                    <xdr:col>4</xdr:col>
                    <xdr:colOff>9525</xdr:colOff>
                    <xdr:row>50</xdr:row>
                    <xdr:rowOff>238125</xdr:rowOff>
                  </from>
                  <to>
                    <xdr:col>7</xdr:col>
                    <xdr:colOff>933450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28" name="Check Box 25">
              <controlPr defaultSize="0" autoFill="0" autoLine="0" autoPict="0">
                <anchor moveWithCells="1">
                  <from>
                    <xdr:col>5</xdr:col>
                    <xdr:colOff>266700</xdr:colOff>
                    <xdr:row>19</xdr:row>
                    <xdr:rowOff>47625</xdr:rowOff>
                  </from>
                  <to>
                    <xdr:col>8</xdr:col>
                    <xdr:colOff>114300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9" name="Check Box 26">
              <controlPr defaultSize="0" autoFill="0" autoLine="0" autoPict="0">
                <anchor moveWithCells="1">
                  <from>
                    <xdr:col>5</xdr:col>
                    <xdr:colOff>266700</xdr:colOff>
                    <xdr:row>36</xdr:row>
                    <xdr:rowOff>38100</xdr:rowOff>
                  </from>
                  <to>
                    <xdr:col>8</xdr:col>
                    <xdr:colOff>152400</xdr:colOff>
                    <xdr:row>36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30" name="Check Box 27">
              <controlPr defaultSize="0" autoFill="0" autoLine="0" autoPict="0">
                <anchor moveWithCells="1">
                  <from>
                    <xdr:col>5</xdr:col>
                    <xdr:colOff>266700</xdr:colOff>
                    <xdr:row>53</xdr:row>
                    <xdr:rowOff>28575</xdr:rowOff>
                  </from>
                  <to>
                    <xdr:col>8</xdr:col>
                    <xdr:colOff>228600</xdr:colOff>
                    <xdr:row>53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31" name="Check Box 28">
              <controlPr defaultSize="0" autoFill="0" autoLine="0" autoPict="0">
                <anchor moveWithCells="1">
                  <from>
                    <xdr:col>4</xdr:col>
                    <xdr:colOff>9525</xdr:colOff>
                    <xdr:row>12</xdr:row>
                    <xdr:rowOff>0</xdr:rowOff>
                  </from>
                  <to>
                    <xdr:col>7</xdr:col>
                    <xdr:colOff>723900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32" name="Check Box 29">
              <controlPr defaultSize="0" autoFill="0" autoLine="0" autoPict="0">
                <anchor moveWithCells="1">
                  <from>
                    <xdr:col>4</xdr:col>
                    <xdr:colOff>9525</xdr:colOff>
                    <xdr:row>29</xdr:row>
                    <xdr:rowOff>0</xdr:rowOff>
                  </from>
                  <to>
                    <xdr:col>7</xdr:col>
                    <xdr:colOff>723900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" r:id="rId33" name="Check Box 30">
              <controlPr defaultSize="0" autoFill="0" autoLine="0" autoPict="0">
                <anchor moveWithCells="1">
                  <from>
                    <xdr:col>4</xdr:col>
                    <xdr:colOff>9525</xdr:colOff>
                    <xdr:row>46</xdr:row>
                    <xdr:rowOff>0</xdr:rowOff>
                  </from>
                  <to>
                    <xdr:col>7</xdr:col>
                    <xdr:colOff>723900</xdr:colOff>
                    <xdr:row>46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A3BCD06-A521-4DF7-8801-B5AF4109600C}">
          <x14:formula1>
            <xm:f>設定シート!$H$2:$H$17</xm:f>
          </x14:formula1>
          <xm:sqref>H14:I14 K14:M14 H31:I31 K31:M31 H48:I48 K48:M48</xm:sqref>
        </x14:dataValidation>
        <x14:dataValidation type="list" allowBlank="1" showInputMessage="1" showErrorMessage="1" xr:uid="{6384C2F1-F60C-4864-9C03-415C8DC9272E}">
          <x14:formula1>
            <xm:f>設定シート!$H$2:$H$16</xm:f>
          </x14:formula1>
          <xm:sqref>J43</xm:sqref>
        </x14:dataValidation>
        <x14:dataValidation type="list" allowBlank="1" showInputMessage="1" showErrorMessage="1" xr:uid="{DBB3D85C-029E-4576-8802-32AD2EEEA483}">
          <x14:formula1>
            <xm:f>設定シート!$K$2:$K$3</xm:f>
          </x14:formula1>
          <xm:sqref>H49:I49 H15:I15 H32:I32</xm:sqref>
        </x14:dataValidation>
        <x14:dataValidation type="list" allowBlank="1" showInputMessage="1" showErrorMessage="1" xr:uid="{949E571C-2CF9-4A4D-9C13-B287E277D6F5}">
          <x14:formula1>
            <xm:f>設定シート!$C$7:$C$23</xm:f>
          </x14:formula1>
          <xm:sqref>M10:N10 M27:N27 M44:N44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0182-3BB1-4BEA-8E21-1901D68C027A}">
  <sheetPr>
    <tabColor theme="6" tint="-0.249977111117893"/>
    <pageSetUpPr fitToPage="1"/>
  </sheetPr>
  <dimension ref="B1:T40"/>
  <sheetViews>
    <sheetView showGridLines="0" view="pageBreakPreview" topLeftCell="A12" zoomScale="25" zoomScaleNormal="115" zoomScaleSheetLayoutView="25" workbookViewId="0">
      <selection activeCell="J30" sqref="J30"/>
    </sheetView>
  </sheetViews>
  <sheetFormatPr defaultColWidth="9" defaultRowHeight="28.5"/>
  <cols>
    <col min="1" max="1" width="1.125" style="148" customWidth="1"/>
    <col min="2" max="2" width="7.25" style="148" customWidth="1"/>
    <col min="3" max="4" width="40.25" style="148" customWidth="1"/>
    <col min="5" max="5" width="44.125" style="148" customWidth="1"/>
    <col min="6" max="6" width="23.5" style="148" customWidth="1"/>
    <col min="7" max="7" width="25.125" style="148" customWidth="1"/>
    <col min="8" max="8" width="25.5" style="148" customWidth="1"/>
    <col min="9" max="9" width="22.25" style="148" customWidth="1"/>
    <col min="10" max="10" width="22" style="148" customWidth="1"/>
    <col min="11" max="11" width="44.5" style="148" customWidth="1"/>
    <col min="12" max="12" width="4.375" style="148" customWidth="1"/>
    <col min="13" max="13" width="9.625" style="148" hidden="1" customWidth="1"/>
    <col min="14" max="19" width="0" style="148" hidden="1" customWidth="1"/>
    <col min="20" max="20" width="11.75" style="148" hidden="1" customWidth="1"/>
    <col min="21" max="21" width="0" style="148" hidden="1" customWidth="1"/>
    <col min="22" max="16384" width="9" style="148"/>
  </cols>
  <sheetData>
    <row r="1" spans="2:20" ht="75" customHeight="1">
      <c r="E1" s="448" t="s">
        <v>168</v>
      </c>
      <c r="F1" s="448"/>
      <c r="G1" s="448"/>
      <c r="H1" s="449"/>
      <c r="I1" s="158"/>
      <c r="J1" s="159"/>
      <c r="K1" s="198">
        <f>'依頼書(一般情報)'!AE2</f>
        <v>0</v>
      </c>
      <c r="L1" s="160"/>
      <c r="T1" s="149" t="e" cm="1">
        <f t="array" ref="T1">_xlfn.IFS('依頼書（分析の種類）'!Q10=TRUE,"魚類（淡水）",'依頼書（分析の種類）'!R10=TRUE,"魚類（海水）",'依頼書（分析の種類）'!S10=TRUE,"両生類",'依頼書（分析の種類）'!T10=TRUE,'依頼書（分析の種類）'!M10)&amp;'依頼書（分析の種類）'!H23</f>
        <v>#N/A</v>
      </c>
    </row>
    <row r="2" spans="2:20" ht="75" customHeight="1">
      <c r="E2" s="446" t="s">
        <v>212</v>
      </c>
      <c r="F2" s="446"/>
      <c r="G2" s="446"/>
      <c r="H2" s="447"/>
      <c r="I2" s="458">
        <f>'依頼書(一般情報)'!G9</f>
        <v>0</v>
      </c>
      <c r="J2" s="459"/>
      <c r="K2" s="459"/>
      <c r="L2" s="201" t="s">
        <v>174</v>
      </c>
    </row>
    <row r="3" spans="2:20" s="149" customFormat="1" ht="30" customHeight="1">
      <c r="B3" s="150"/>
      <c r="C3" s="150"/>
      <c r="D3" s="150"/>
      <c r="E3" s="150"/>
      <c r="G3" s="150"/>
      <c r="H3" s="150"/>
    </row>
    <row r="4" spans="2:20" s="149" customFormat="1" ht="75" customHeight="1">
      <c r="B4" s="460" t="s">
        <v>186</v>
      </c>
      <c r="C4" s="460"/>
      <c r="D4" s="460"/>
      <c r="E4" s="460"/>
      <c r="F4" s="460"/>
      <c r="G4" s="460"/>
      <c r="H4" s="460"/>
      <c r="I4" s="460"/>
      <c r="J4" s="460"/>
      <c r="K4" s="151"/>
    </row>
    <row r="5" spans="2:20" s="149" customFormat="1" ht="56.25" customHeight="1">
      <c r="B5" s="473" t="s">
        <v>178</v>
      </c>
      <c r="C5" s="473"/>
      <c r="D5" s="474" t="s">
        <v>180</v>
      </c>
      <c r="E5" s="475"/>
      <c r="F5" s="463" t="s">
        <v>177</v>
      </c>
      <c r="G5" s="464"/>
      <c r="H5" s="464"/>
      <c r="I5" s="464"/>
      <c r="J5" s="465"/>
      <c r="K5" s="151"/>
    </row>
    <row r="6" spans="2:20" s="149" customFormat="1" ht="56.25" customHeight="1">
      <c r="B6" s="451">
        <v>4</v>
      </c>
      <c r="C6" s="452"/>
      <c r="D6" s="452" t="str">
        <f ca="1">分析項目4つ以上のお客様用_分析の種類!V5</f>
        <v>P2にご記入ください</v>
      </c>
      <c r="E6" s="457"/>
      <c r="F6" s="466" t="str">
        <f ca="1">分析項目4つ以上のお客様用_分析の種類!X22</f>
        <v>P2にご記入ください</v>
      </c>
      <c r="G6" s="466"/>
      <c r="H6" s="466"/>
      <c r="I6" s="466"/>
      <c r="J6" s="467"/>
      <c r="K6" s="151"/>
    </row>
    <row r="7" spans="2:20" s="149" customFormat="1" ht="56.25" customHeight="1">
      <c r="B7" s="451">
        <v>5</v>
      </c>
      <c r="C7" s="452"/>
      <c r="D7" s="452" t="str">
        <f ca="1">分析項目4つ以上のお客様用_分析の種類!V20</f>
        <v>P2にご記入ください</v>
      </c>
      <c r="E7" s="457"/>
      <c r="F7" s="466" t="str">
        <f ca="1">分析項目4つ以上のお客様用_分析の種類!X39</f>
        <v>P2にご記入ください</v>
      </c>
      <c r="G7" s="466"/>
      <c r="H7" s="466"/>
      <c r="I7" s="466"/>
      <c r="J7" s="467"/>
      <c r="K7" s="151"/>
    </row>
    <row r="8" spans="2:20" s="149" customFormat="1" ht="56.25" customHeight="1">
      <c r="B8" s="451">
        <v>6</v>
      </c>
      <c r="C8" s="452"/>
      <c r="D8" s="452" t="str">
        <f ca="1">分析項目4つ以上のお客様用_分析の種類!V37</f>
        <v>P2にご記入ください</v>
      </c>
      <c r="E8" s="457"/>
      <c r="F8" s="466" t="str">
        <f ca="1">分析項目4つ以上のお客様用_分析の種類!X56</f>
        <v>P2にご記入ください</v>
      </c>
      <c r="G8" s="466"/>
      <c r="H8" s="466"/>
      <c r="I8" s="466"/>
      <c r="J8" s="467"/>
      <c r="K8" s="151"/>
    </row>
    <row r="9" spans="2:20" s="149" customFormat="1" ht="36.75" customHeight="1">
      <c r="B9" s="483"/>
      <c r="C9" s="483"/>
      <c r="D9" s="483"/>
      <c r="E9" s="483"/>
      <c r="F9" s="483"/>
      <c r="G9" s="483"/>
      <c r="H9" s="151"/>
      <c r="I9" s="151"/>
      <c r="J9" s="151"/>
      <c r="K9" s="151"/>
    </row>
    <row r="10" spans="2:20" s="149" customFormat="1" ht="75" customHeight="1">
      <c r="B10" s="472" t="s">
        <v>175</v>
      </c>
      <c r="C10" s="472"/>
      <c r="D10" s="472"/>
      <c r="E10" s="472"/>
      <c r="F10" s="472"/>
      <c r="G10" s="472"/>
      <c r="H10" s="472"/>
      <c r="I10" s="472"/>
      <c r="J10" s="472"/>
      <c r="K10" s="151"/>
    </row>
    <row r="11" spans="2:20" s="149" customFormat="1" ht="105" customHeight="1">
      <c r="B11" s="476" t="s">
        <v>192</v>
      </c>
      <c r="C11" s="444"/>
      <c r="D11" s="445"/>
      <c r="E11" s="443" t="s">
        <v>193</v>
      </c>
      <c r="F11" s="444"/>
      <c r="G11" s="444"/>
      <c r="H11" s="444"/>
      <c r="I11" s="444"/>
      <c r="J11" s="444"/>
      <c r="K11" s="445"/>
    </row>
    <row r="12" spans="2:20" s="149" customFormat="1" ht="195.75" customHeight="1">
      <c r="B12" s="484"/>
      <c r="C12" s="485"/>
      <c r="D12" s="485"/>
      <c r="E12" s="485"/>
      <c r="F12" s="485"/>
      <c r="G12" s="485"/>
      <c r="H12" s="485"/>
      <c r="I12" s="485"/>
      <c r="J12" s="485"/>
      <c r="K12" s="486"/>
    </row>
    <row r="13" spans="2:20" s="153" customFormat="1" ht="156" customHeight="1">
      <c r="B13" s="152"/>
      <c r="C13" s="461" t="s">
        <v>222</v>
      </c>
      <c r="D13" s="462"/>
      <c r="E13" s="232" t="s">
        <v>221</v>
      </c>
      <c r="F13" s="233" t="s">
        <v>34</v>
      </c>
      <c r="G13" s="233" t="s">
        <v>35</v>
      </c>
      <c r="H13" s="234" t="s">
        <v>190</v>
      </c>
      <c r="I13" s="233" t="s">
        <v>226</v>
      </c>
      <c r="J13" s="231" t="s">
        <v>179</v>
      </c>
      <c r="K13" s="234" t="s">
        <v>36</v>
      </c>
    </row>
    <row r="14" spans="2:20" s="149" customFormat="1" ht="75" customHeight="1">
      <c r="B14" s="206" t="s">
        <v>37</v>
      </c>
      <c r="C14" s="453" t="s">
        <v>224</v>
      </c>
      <c r="D14" s="454"/>
      <c r="E14" s="207" t="s">
        <v>223</v>
      </c>
      <c r="F14" s="229">
        <v>44665</v>
      </c>
      <c r="G14" s="208" t="s">
        <v>38</v>
      </c>
      <c r="H14" s="209" t="s">
        <v>215</v>
      </c>
      <c r="I14" s="210">
        <v>1</v>
      </c>
      <c r="J14" s="211">
        <v>4</v>
      </c>
      <c r="K14" s="212"/>
    </row>
    <row r="15" spans="2:20" s="149" customFormat="1" ht="75" customHeight="1">
      <c r="B15" s="213">
        <v>1</v>
      </c>
      <c r="C15" s="455"/>
      <c r="D15" s="456"/>
      <c r="E15" s="235"/>
      <c r="F15" s="238"/>
      <c r="G15" s="216"/>
      <c r="H15" s="216"/>
      <c r="I15" s="216"/>
      <c r="J15" s="216"/>
      <c r="K15" s="217"/>
    </row>
    <row r="16" spans="2:20" s="149" customFormat="1" ht="75" customHeight="1">
      <c r="B16" s="218">
        <v>2</v>
      </c>
      <c r="C16" s="455"/>
      <c r="D16" s="477"/>
      <c r="E16" s="235"/>
      <c r="F16" s="238"/>
      <c r="G16" s="216"/>
      <c r="H16" s="216"/>
      <c r="I16" s="216"/>
      <c r="J16" s="216"/>
      <c r="K16" s="217"/>
    </row>
    <row r="17" spans="2:12" s="149" customFormat="1" ht="75" customHeight="1">
      <c r="B17" s="213">
        <v>3</v>
      </c>
      <c r="C17" s="455"/>
      <c r="D17" s="477"/>
      <c r="E17" s="235"/>
      <c r="F17" s="238"/>
      <c r="G17" s="216"/>
      <c r="H17" s="216"/>
      <c r="I17" s="216"/>
      <c r="J17" s="216"/>
      <c r="K17" s="217"/>
    </row>
    <row r="18" spans="2:12" s="149" customFormat="1" ht="75" customHeight="1">
      <c r="B18" s="218">
        <v>4</v>
      </c>
      <c r="C18" s="455"/>
      <c r="D18" s="477"/>
      <c r="E18" s="235"/>
      <c r="F18" s="238"/>
      <c r="G18" s="216"/>
      <c r="H18" s="216"/>
      <c r="I18" s="216"/>
      <c r="J18" s="216"/>
      <c r="K18" s="217"/>
    </row>
    <row r="19" spans="2:12" s="149" customFormat="1" ht="75" customHeight="1">
      <c r="B19" s="213">
        <v>5</v>
      </c>
      <c r="C19" s="455"/>
      <c r="D19" s="477"/>
      <c r="E19" s="235"/>
      <c r="F19" s="238"/>
      <c r="G19" s="216"/>
      <c r="H19" s="216"/>
      <c r="I19" s="216"/>
      <c r="J19" s="216"/>
      <c r="K19" s="217"/>
    </row>
    <row r="20" spans="2:12" s="149" customFormat="1" ht="75" customHeight="1">
      <c r="B20" s="218">
        <v>6</v>
      </c>
      <c r="C20" s="455"/>
      <c r="D20" s="477"/>
      <c r="E20" s="235"/>
      <c r="F20" s="239"/>
      <c r="G20" s="219"/>
      <c r="H20" s="216"/>
      <c r="I20" s="216"/>
      <c r="J20" s="216"/>
      <c r="K20" s="217"/>
    </row>
    <row r="21" spans="2:12" s="149" customFormat="1" ht="75" customHeight="1">
      <c r="B21" s="213">
        <v>7</v>
      </c>
      <c r="C21" s="455"/>
      <c r="D21" s="477"/>
      <c r="E21" s="235"/>
      <c r="F21" s="238"/>
      <c r="G21" s="216"/>
      <c r="H21" s="216"/>
      <c r="I21" s="216"/>
      <c r="J21" s="216"/>
      <c r="K21" s="217"/>
    </row>
    <row r="22" spans="2:12" s="149" customFormat="1" ht="75" customHeight="1">
      <c r="B22" s="218">
        <v>8</v>
      </c>
      <c r="C22" s="455"/>
      <c r="D22" s="477"/>
      <c r="E22" s="235"/>
      <c r="F22" s="238"/>
      <c r="G22" s="216"/>
      <c r="H22" s="216"/>
      <c r="I22" s="216"/>
      <c r="J22" s="216"/>
      <c r="K22" s="217"/>
    </row>
    <row r="23" spans="2:12" s="149" customFormat="1" ht="75" customHeight="1">
      <c r="B23" s="213">
        <v>9</v>
      </c>
      <c r="C23" s="455"/>
      <c r="D23" s="477"/>
      <c r="E23" s="235"/>
      <c r="F23" s="238"/>
      <c r="G23" s="216"/>
      <c r="H23" s="216"/>
      <c r="I23" s="216"/>
      <c r="J23" s="216"/>
      <c r="K23" s="217"/>
    </row>
    <row r="24" spans="2:12" s="149" customFormat="1" ht="75" customHeight="1">
      <c r="B24" s="218">
        <v>10</v>
      </c>
      <c r="C24" s="455"/>
      <c r="D24" s="477"/>
      <c r="E24" s="235"/>
      <c r="F24" s="238"/>
      <c r="G24" s="216"/>
      <c r="H24" s="216"/>
      <c r="I24" s="216"/>
      <c r="J24" s="216"/>
      <c r="K24" s="217"/>
    </row>
    <row r="25" spans="2:12" s="149" customFormat="1" ht="75" customHeight="1">
      <c r="B25" s="213">
        <v>11</v>
      </c>
      <c r="C25" s="455"/>
      <c r="D25" s="477"/>
      <c r="E25" s="236"/>
      <c r="F25" s="239"/>
      <c r="G25" s="219"/>
      <c r="H25" s="219"/>
      <c r="I25" s="219"/>
      <c r="J25" s="219"/>
      <c r="K25" s="220"/>
    </row>
    <row r="26" spans="2:12" s="149" customFormat="1" ht="75" customHeight="1">
      <c r="B26" s="218">
        <v>12</v>
      </c>
      <c r="C26" s="455"/>
      <c r="D26" s="477"/>
      <c r="E26" s="235"/>
      <c r="F26" s="238"/>
      <c r="G26" s="216"/>
      <c r="H26" s="216"/>
      <c r="I26" s="216"/>
      <c r="J26" s="214"/>
      <c r="K26" s="217"/>
      <c r="L26" s="154"/>
    </row>
    <row r="27" spans="2:12" s="149" customFormat="1" ht="75" customHeight="1">
      <c r="B27" s="213">
        <v>13</v>
      </c>
      <c r="C27" s="455"/>
      <c r="D27" s="477"/>
      <c r="E27" s="235"/>
      <c r="F27" s="238"/>
      <c r="G27" s="216"/>
      <c r="H27" s="216"/>
      <c r="I27" s="216"/>
      <c r="J27" s="216"/>
      <c r="K27" s="217"/>
    </row>
    <row r="28" spans="2:12" s="149" customFormat="1" ht="75" customHeight="1">
      <c r="B28" s="218">
        <v>14</v>
      </c>
      <c r="C28" s="455"/>
      <c r="D28" s="477"/>
      <c r="E28" s="235"/>
      <c r="F28" s="238"/>
      <c r="G28" s="216"/>
      <c r="H28" s="216"/>
      <c r="I28" s="216"/>
      <c r="J28" s="216"/>
      <c r="K28" s="217"/>
    </row>
    <row r="29" spans="2:12" s="149" customFormat="1" ht="75" customHeight="1">
      <c r="B29" s="213">
        <v>15</v>
      </c>
      <c r="C29" s="455"/>
      <c r="D29" s="477"/>
      <c r="E29" s="235"/>
      <c r="F29" s="238"/>
      <c r="G29" s="216"/>
      <c r="H29" s="216"/>
      <c r="I29" s="216"/>
      <c r="J29" s="216"/>
      <c r="K29" s="217"/>
    </row>
    <row r="30" spans="2:12" s="149" customFormat="1" ht="75" customHeight="1">
      <c r="B30" s="218">
        <v>16</v>
      </c>
      <c r="C30" s="455"/>
      <c r="D30" s="477"/>
      <c r="E30" s="235"/>
      <c r="F30" s="238"/>
      <c r="G30" s="216"/>
      <c r="H30" s="216"/>
      <c r="I30" s="216"/>
      <c r="J30" s="216"/>
      <c r="K30" s="217"/>
    </row>
    <row r="31" spans="2:12" s="149" customFormat="1" ht="75" customHeight="1">
      <c r="B31" s="213">
        <v>17</v>
      </c>
      <c r="C31" s="455"/>
      <c r="D31" s="477"/>
      <c r="E31" s="235"/>
      <c r="F31" s="239"/>
      <c r="G31" s="219"/>
      <c r="H31" s="216"/>
      <c r="I31" s="216"/>
      <c r="J31" s="216"/>
      <c r="K31" s="217"/>
    </row>
    <row r="32" spans="2:12" s="149" customFormat="1" ht="75" customHeight="1">
      <c r="B32" s="218">
        <v>18</v>
      </c>
      <c r="C32" s="455"/>
      <c r="D32" s="477"/>
      <c r="E32" s="235"/>
      <c r="F32" s="238"/>
      <c r="G32" s="216"/>
      <c r="H32" s="216"/>
      <c r="I32" s="216"/>
      <c r="J32" s="216"/>
      <c r="K32" s="217"/>
    </row>
    <row r="33" spans="2:11" s="149" customFormat="1" ht="75" customHeight="1">
      <c r="B33" s="213">
        <v>19</v>
      </c>
      <c r="C33" s="455"/>
      <c r="D33" s="477"/>
      <c r="E33" s="235"/>
      <c r="F33" s="238"/>
      <c r="G33" s="216"/>
      <c r="H33" s="216"/>
      <c r="I33" s="216"/>
      <c r="J33" s="216"/>
      <c r="K33" s="217"/>
    </row>
    <row r="34" spans="2:11" s="149" customFormat="1" ht="75" customHeight="1">
      <c r="B34" s="222">
        <v>20</v>
      </c>
      <c r="C34" s="478"/>
      <c r="D34" s="479"/>
      <c r="E34" s="237"/>
      <c r="F34" s="240"/>
      <c r="G34" s="224"/>
      <c r="H34" s="224"/>
      <c r="I34" s="224"/>
      <c r="J34" s="224"/>
      <c r="K34" s="225"/>
    </row>
    <row r="35" spans="2:11" s="149" customFormat="1" ht="45" customHeight="1">
      <c r="B35" s="148"/>
      <c r="C35" s="148"/>
      <c r="D35" s="148"/>
      <c r="E35" s="148"/>
      <c r="F35" s="148"/>
      <c r="G35" s="148"/>
      <c r="H35" s="148"/>
      <c r="I35" s="148"/>
      <c r="J35" s="148"/>
      <c r="K35" s="148"/>
    </row>
    <row r="36" spans="2:11" s="200" customFormat="1" ht="45" customHeight="1">
      <c r="B36" s="439" t="s">
        <v>183</v>
      </c>
      <c r="C36" s="439"/>
      <c r="D36" s="439"/>
      <c r="E36" s="439"/>
      <c r="F36" s="226"/>
      <c r="H36" s="227"/>
      <c r="J36" s="226"/>
      <c r="K36" s="228"/>
    </row>
    <row r="37" spans="2:11" ht="186" customHeight="1">
      <c r="B37" s="480"/>
      <c r="C37" s="481"/>
      <c r="D37" s="481"/>
      <c r="E37" s="481"/>
      <c r="F37" s="481"/>
      <c r="G37" s="481"/>
      <c r="H37" s="481"/>
      <c r="I37" s="481"/>
      <c r="J37" s="481"/>
      <c r="K37" s="482"/>
    </row>
    <row r="38" spans="2:11" ht="75" customHeight="1">
      <c r="B38" s="450" t="s">
        <v>213</v>
      </c>
      <c r="C38" s="450"/>
      <c r="D38" s="450"/>
      <c r="E38" s="450"/>
      <c r="F38" s="450"/>
      <c r="G38" s="450"/>
      <c r="H38" s="450"/>
      <c r="I38" s="450"/>
      <c r="J38" s="450"/>
      <c r="K38" s="450"/>
    </row>
    <row r="39" spans="2:11" ht="35.25" customHeight="1"/>
    <row r="40" spans="2:11" ht="21.75" customHeight="1"/>
  </sheetData>
  <mergeCells count="46">
    <mergeCell ref="C31:D31"/>
    <mergeCell ref="C32:D32"/>
    <mergeCell ref="C33:D33"/>
    <mergeCell ref="C34:D34"/>
    <mergeCell ref="B11:D11"/>
    <mergeCell ref="C26:D26"/>
    <mergeCell ref="C27:D27"/>
    <mergeCell ref="C28:D28"/>
    <mergeCell ref="C29:D29"/>
    <mergeCell ref="C30:D30"/>
    <mergeCell ref="C17:D17"/>
    <mergeCell ref="C18:D18"/>
    <mergeCell ref="C19:D19"/>
    <mergeCell ref="C20:D20"/>
    <mergeCell ref="C21:D21"/>
    <mergeCell ref="C14:D14"/>
    <mergeCell ref="I2:K2"/>
    <mergeCell ref="B4:J4"/>
    <mergeCell ref="B5:C5"/>
    <mergeCell ref="F5:J5"/>
    <mergeCell ref="D5:E5"/>
    <mergeCell ref="B6:C6"/>
    <mergeCell ref="F6:J6"/>
    <mergeCell ref="B7:C7"/>
    <mergeCell ref="F7:J7"/>
    <mergeCell ref="B8:C8"/>
    <mergeCell ref="F8:J8"/>
    <mergeCell ref="D6:E6"/>
    <mergeCell ref="D7:E7"/>
    <mergeCell ref="D8:E8"/>
    <mergeCell ref="C25:D25"/>
    <mergeCell ref="B38:K38"/>
    <mergeCell ref="B36:E36"/>
    <mergeCell ref="B37:K37"/>
    <mergeCell ref="E1:H1"/>
    <mergeCell ref="E2:H2"/>
    <mergeCell ref="C15:D15"/>
    <mergeCell ref="C16:D16"/>
    <mergeCell ref="C22:D22"/>
    <mergeCell ref="C23:D23"/>
    <mergeCell ref="C24:D24"/>
    <mergeCell ref="B9:G9"/>
    <mergeCell ref="B10:J10"/>
    <mergeCell ref="E11:K11"/>
    <mergeCell ref="B12:K12"/>
    <mergeCell ref="C13:D13"/>
  </mergeCells>
  <phoneticPr fontId="21"/>
  <conditionalFormatting sqref="C15">
    <cfRule type="containsBlanks" dxfId="24" priority="3">
      <formula>LEN(TRIM(C15))=0</formula>
    </cfRule>
  </conditionalFormatting>
  <conditionalFormatting sqref="E15:J15">
    <cfRule type="containsBlanks" dxfId="23" priority="1">
      <formula>LEN(TRIM(E15))=0</formula>
    </cfRule>
  </conditionalFormatting>
  <printOptions horizontalCentered="1"/>
  <pageMargins left="0.39370078740157483" right="0.23622047244094491" top="0.39370078740157483" bottom="0.39370078740157483" header="0.31496062992125984" footer="0.31496062992125984"/>
  <pageSetup paperSize="9" scale="28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ADA3412-D4C5-41E4-852A-3152880B220E}">
          <x14:formula1>
            <xm:f>設定シート!$G$2:$G$12</xm:f>
          </x14:formula1>
          <xm:sqref>H15:H34</xm:sqref>
        </x14:dataValidation>
        <x14:dataValidation type="list" allowBlank="1" showInputMessage="1" showErrorMessage="1" xr:uid="{526C117C-C963-40A2-A91A-BE53D283F71E}">
          <x14:formula1>
            <xm:f>設定シート!$F$2:$F$10</xm:f>
          </x14:formula1>
          <xm:sqref>G15:G34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85C2A-F4A5-4F54-84AA-6825CCD694E3}">
  <sheetPr codeName="Sheet4">
    <tabColor theme="1" tint="0.499984740745262"/>
  </sheetPr>
  <dimension ref="A1:N27"/>
  <sheetViews>
    <sheetView workbookViewId="0">
      <selection activeCell="C11" sqref="C11"/>
    </sheetView>
  </sheetViews>
  <sheetFormatPr defaultRowHeight="18.75"/>
  <cols>
    <col min="1" max="1" width="9.25" style="2" bestFit="1" customWidth="1"/>
    <col min="2" max="2" width="27.625" style="2" customWidth="1"/>
    <col min="3" max="3" width="52.5" style="2" customWidth="1"/>
    <col min="4" max="4" width="7.375" style="2" bestFit="1" customWidth="1"/>
    <col min="5" max="5" width="13.25" style="2" bestFit="1" customWidth="1"/>
    <col min="6" max="6" width="36.125" style="2" customWidth="1"/>
    <col min="7" max="7" width="21.625" style="2" bestFit="1" customWidth="1"/>
    <col min="8" max="8" width="36.375" style="2" customWidth="1"/>
    <col min="9" max="10" width="27.375" style="2" customWidth="1"/>
    <col min="11" max="11" width="21.625" style="2" customWidth="1"/>
    <col min="12" max="16384" width="9" style="2"/>
  </cols>
  <sheetData>
    <row r="1" spans="1:14">
      <c r="A1" s="13" t="s">
        <v>42</v>
      </c>
      <c r="B1" s="13" t="s">
        <v>43</v>
      </c>
      <c r="C1" s="12" t="s">
        <v>44</v>
      </c>
      <c r="D1" s="12" t="s">
        <v>45</v>
      </c>
      <c r="E1" s="12" t="s">
        <v>46</v>
      </c>
      <c r="F1" s="12" t="s">
        <v>47</v>
      </c>
      <c r="G1" s="12" t="s">
        <v>48</v>
      </c>
      <c r="H1" s="12" t="s">
        <v>138</v>
      </c>
      <c r="I1" s="12"/>
      <c r="J1" s="12"/>
      <c r="K1" s="12" t="s">
        <v>120</v>
      </c>
    </row>
    <row r="2" spans="1:14">
      <c r="A2" s="13">
        <v>1</v>
      </c>
      <c r="B2" s="13" t="s">
        <v>40</v>
      </c>
      <c r="C2" s="14" t="s">
        <v>49</v>
      </c>
      <c r="D2" s="14" t="s">
        <v>50</v>
      </c>
      <c r="E2" s="14" t="s">
        <v>51</v>
      </c>
      <c r="F2" s="14" t="s">
        <v>52</v>
      </c>
      <c r="G2" s="14" t="s">
        <v>39</v>
      </c>
      <c r="H2" s="102" t="str">
        <f>I2&amp;" _"&amp;J2</f>
        <v>MiFish-Ev2 _板鰓類</v>
      </c>
      <c r="I2" s="12" t="s">
        <v>139</v>
      </c>
      <c r="J2" s="12" t="s">
        <v>121</v>
      </c>
      <c r="K2" s="2" t="s">
        <v>156</v>
      </c>
    </row>
    <row r="3" spans="1:14">
      <c r="A3" s="13">
        <v>2</v>
      </c>
      <c r="B3" s="13" t="s">
        <v>53</v>
      </c>
      <c r="C3" s="14" t="s">
        <v>54</v>
      </c>
      <c r="D3" s="14" t="s">
        <v>55</v>
      </c>
      <c r="E3" s="14" t="s">
        <v>56</v>
      </c>
      <c r="F3" s="14" t="s">
        <v>38</v>
      </c>
      <c r="G3" s="14" t="s">
        <v>57</v>
      </c>
      <c r="H3" s="102" t="str">
        <f t="shared" ref="H3:H10" si="0">I3&amp;" _"&amp;J3</f>
        <v>MiFish-U2 _アナハゼ類</v>
      </c>
      <c r="I3" s="103" t="s">
        <v>140</v>
      </c>
      <c r="J3" s="103" t="s">
        <v>122</v>
      </c>
      <c r="K3" s="2" t="s">
        <v>209</v>
      </c>
    </row>
    <row r="4" spans="1:14">
      <c r="A4" s="13">
        <v>3</v>
      </c>
      <c r="B4" s="13" t="s">
        <v>58</v>
      </c>
      <c r="C4" s="2" t="s">
        <v>59</v>
      </c>
      <c r="D4" s="12"/>
      <c r="E4" s="14" t="s">
        <v>14</v>
      </c>
      <c r="F4" s="14" t="s">
        <v>60</v>
      </c>
      <c r="G4" s="14" t="s">
        <v>61</v>
      </c>
      <c r="H4" s="102" t="str">
        <f t="shared" si="0"/>
        <v>MiFish-Osmeriformes _キュウリウオ科</v>
      </c>
      <c r="I4" s="12" t="s">
        <v>141</v>
      </c>
      <c r="J4" s="12" t="s">
        <v>123</v>
      </c>
    </row>
    <row r="5" spans="1:14">
      <c r="A5" s="13">
        <v>4</v>
      </c>
      <c r="B5" s="13" t="s">
        <v>62</v>
      </c>
      <c r="C5" s="2" t="s">
        <v>63</v>
      </c>
      <c r="D5" s="12"/>
      <c r="E5" s="14" t="s">
        <v>64</v>
      </c>
      <c r="F5" s="14" t="s">
        <v>65</v>
      </c>
      <c r="G5" s="14" t="s">
        <v>66</v>
      </c>
      <c r="H5" s="102" t="str">
        <f t="shared" si="0"/>
        <v>MiFish-Taunagi _タウナギ</v>
      </c>
      <c r="I5" s="103" t="s">
        <v>142</v>
      </c>
      <c r="J5" s="103" t="s">
        <v>124</v>
      </c>
    </row>
    <row r="6" spans="1:14">
      <c r="A6" s="13">
        <v>5</v>
      </c>
      <c r="B6" s="13" t="s">
        <v>67</v>
      </c>
      <c r="C6" s="14" t="s">
        <v>41</v>
      </c>
      <c r="D6" s="12"/>
      <c r="E6" s="14" t="s">
        <v>68</v>
      </c>
      <c r="F6" s="2" t="s">
        <v>69</v>
      </c>
      <c r="G6" s="16" t="s">
        <v>70</v>
      </c>
      <c r="H6" s="102" t="str">
        <f t="shared" si="0"/>
        <v>MiFish-Poeciliidae _カダヤシ科</v>
      </c>
      <c r="I6" s="12" t="s">
        <v>143</v>
      </c>
      <c r="J6" s="12" t="s">
        <v>125</v>
      </c>
      <c r="N6" s="59"/>
    </row>
    <row r="7" spans="1:14">
      <c r="A7" s="13">
        <v>6</v>
      </c>
      <c r="B7" s="6" t="s">
        <v>71</v>
      </c>
      <c r="C7" s="14" t="s">
        <v>220</v>
      </c>
      <c r="D7" s="12"/>
      <c r="E7" s="14" t="s">
        <v>73</v>
      </c>
      <c r="F7" s="2" t="s">
        <v>74</v>
      </c>
      <c r="G7" s="16" t="s">
        <v>75</v>
      </c>
      <c r="H7" s="102" t="str">
        <f t="shared" si="0"/>
        <v>MiFish-Megalops _イセゴイ</v>
      </c>
      <c r="I7" s="103" t="s">
        <v>144</v>
      </c>
      <c r="J7" s="103" t="s">
        <v>126</v>
      </c>
      <c r="N7" s="59"/>
    </row>
    <row r="8" spans="1:14">
      <c r="A8" s="13">
        <v>7</v>
      </c>
      <c r="B8" s="13" t="s">
        <v>113</v>
      </c>
      <c r="C8" s="12" t="s">
        <v>72</v>
      </c>
      <c r="D8" s="12"/>
      <c r="E8" s="14" t="s">
        <v>77</v>
      </c>
      <c r="F8" s="14" t="s">
        <v>78</v>
      </c>
      <c r="G8" s="12" t="s">
        <v>79</v>
      </c>
      <c r="H8" s="102" t="str">
        <f t="shared" si="0"/>
        <v>MiFish-Atractosteus _アリゲーターガー</v>
      </c>
      <c r="I8" s="12" t="s">
        <v>145</v>
      </c>
      <c r="J8" s="12" t="s">
        <v>127</v>
      </c>
      <c r="N8" s="59"/>
    </row>
    <row r="9" spans="1:14">
      <c r="A9" s="13">
        <v>8</v>
      </c>
      <c r="B9" s="13"/>
      <c r="C9" s="12" t="s">
        <v>76</v>
      </c>
      <c r="D9" s="12"/>
      <c r="E9" s="14" t="s">
        <v>81</v>
      </c>
      <c r="F9" s="14" t="s">
        <v>82</v>
      </c>
      <c r="G9" s="12" t="s">
        <v>83</v>
      </c>
      <c r="H9" s="102" t="str">
        <f t="shared" si="0"/>
        <v>MiFish-L _ヤツメウナギ科</v>
      </c>
      <c r="I9" s="103" t="s">
        <v>146</v>
      </c>
      <c r="J9" s="103" t="s">
        <v>128</v>
      </c>
      <c r="N9" s="59"/>
    </row>
    <row r="10" spans="1:14">
      <c r="A10" s="13">
        <v>9</v>
      </c>
      <c r="B10" s="6"/>
      <c r="C10" s="14" t="s">
        <v>80</v>
      </c>
      <c r="D10" s="12"/>
      <c r="E10" s="14" t="s">
        <v>84</v>
      </c>
      <c r="F10" s="14" t="s">
        <v>85</v>
      </c>
      <c r="G10" s="14" t="s">
        <v>86</v>
      </c>
      <c r="H10" s="102" t="str">
        <f t="shared" si="0"/>
        <v>MiFish-Siluriformes_Pseudorasbora _ナマズ目,シナイモツゴほか</v>
      </c>
      <c r="I10" s="12" t="s">
        <v>147</v>
      </c>
      <c r="J10" s="12" t="s">
        <v>129</v>
      </c>
      <c r="N10" s="59"/>
    </row>
    <row r="11" spans="1:14">
      <c r="A11" s="13">
        <v>10</v>
      </c>
      <c r="B11" s="13"/>
      <c r="C11" s="14" t="s">
        <v>87</v>
      </c>
      <c r="D11" s="12"/>
      <c r="E11" s="14" t="s">
        <v>88</v>
      </c>
      <c r="F11" s="12"/>
      <c r="G11" s="14" t="s">
        <v>89</v>
      </c>
      <c r="H11" s="102" t="str">
        <f t="shared" ref="H11:H16" si="1">I13&amp;" _"&amp;J13</f>
        <v>MiFish-Siluriformes _ナマズ目</v>
      </c>
      <c r="I11" s="103" t="s">
        <v>148</v>
      </c>
      <c r="J11" s="103" t="s">
        <v>130</v>
      </c>
      <c r="N11" s="59"/>
    </row>
    <row r="12" spans="1:14">
      <c r="A12" s="13">
        <v>11</v>
      </c>
      <c r="B12" s="13"/>
      <c r="C12" s="14" t="s">
        <v>90</v>
      </c>
      <c r="D12" s="12"/>
      <c r="E12" s="14" t="s">
        <v>91</v>
      </c>
      <c r="F12" s="12"/>
      <c r="G12" s="12" t="s">
        <v>92</v>
      </c>
      <c r="H12" s="102" t="str">
        <f t="shared" si="1"/>
        <v>MiFish-07-F _キュウリウオ科、カマスベラ</v>
      </c>
      <c r="I12" s="12" t="s">
        <v>149</v>
      </c>
      <c r="J12" s="12" t="s">
        <v>131</v>
      </c>
      <c r="N12" s="59"/>
    </row>
    <row r="13" spans="1:14">
      <c r="A13" s="13">
        <v>12</v>
      </c>
      <c r="B13" s="13"/>
      <c r="C13" s="2" t="s">
        <v>93</v>
      </c>
      <c r="D13" s="12"/>
      <c r="E13" s="14" t="s">
        <v>94</v>
      </c>
      <c r="F13" s="12"/>
      <c r="G13" s="12"/>
      <c r="H13" s="102" t="str">
        <f t="shared" si="1"/>
        <v>MiFish-08-F _ボラ、シモフリシマハゼ他</v>
      </c>
      <c r="I13" s="103" t="s">
        <v>150</v>
      </c>
      <c r="J13" s="103" t="s">
        <v>132</v>
      </c>
      <c r="N13" s="59"/>
    </row>
    <row r="14" spans="1:14">
      <c r="A14" s="13">
        <v>13</v>
      </c>
      <c r="B14" s="13"/>
      <c r="C14" s="16" t="s">
        <v>95</v>
      </c>
      <c r="D14" s="12"/>
      <c r="E14" s="14" t="s">
        <v>96</v>
      </c>
      <c r="F14" s="12"/>
      <c r="G14" s="12"/>
      <c r="H14" s="102" t="str">
        <f t="shared" si="1"/>
        <v>MiFish-14-F _メバル科,ハゼ科,ヘラヤガラほか</v>
      </c>
      <c r="I14" s="12" t="s">
        <v>151</v>
      </c>
      <c r="J14" s="12" t="s">
        <v>133</v>
      </c>
      <c r="N14" s="59"/>
    </row>
    <row r="15" spans="1:14">
      <c r="A15" s="13">
        <v>14</v>
      </c>
      <c r="B15" s="13"/>
      <c r="C15" s="14" t="s">
        <v>97</v>
      </c>
      <c r="D15" s="12"/>
      <c r="E15" s="14" t="s">
        <v>98</v>
      </c>
      <c r="F15" s="15"/>
      <c r="G15" s="12"/>
      <c r="H15" s="102" t="str">
        <f t="shared" si="1"/>
        <v xml:space="preserve">MiFish-22-F _カワハギ </v>
      </c>
      <c r="I15" s="103" t="s">
        <v>152</v>
      </c>
      <c r="J15" s="103" t="s">
        <v>134</v>
      </c>
      <c r="N15" s="59"/>
    </row>
    <row r="16" spans="1:14">
      <c r="A16" s="13">
        <v>15</v>
      </c>
      <c r="B16" s="13"/>
      <c r="C16" s="2" t="s">
        <v>99</v>
      </c>
      <c r="D16" s="12"/>
      <c r="E16" s="14" t="s">
        <v>100</v>
      </c>
      <c r="F16" s="12"/>
      <c r="G16" s="12"/>
      <c r="H16" s="102" t="str">
        <f t="shared" si="1"/>
        <v>MiFish-05-R _ボラ科,ハタ科,イサキ科ほか</v>
      </c>
      <c r="I16" s="12" t="s">
        <v>153</v>
      </c>
      <c r="J16" s="12" t="s">
        <v>135</v>
      </c>
      <c r="N16" s="59"/>
    </row>
    <row r="17" spans="1:14">
      <c r="A17" s="13">
        <v>16</v>
      </c>
      <c r="B17" s="13"/>
      <c r="C17" s="14" t="s">
        <v>101</v>
      </c>
      <c r="D17" s="12"/>
      <c r="E17" s="12"/>
      <c r="F17" s="12"/>
      <c r="G17" s="12"/>
      <c r="H17" s="2" t="s">
        <v>209</v>
      </c>
      <c r="I17" s="103" t="s">
        <v>154</v>
      </c>
      <c r="J17" s="103" t="s">
        <v>136</v>
      </c>
      <c r="N17" s="59"/>
    </row>
    <row r="18" spans="1:14">
      <c r="A18" s="13">
        <v>17</v>
      </c>
      <c r="B18" s="13"/>
      <c r="C18" s="2" t="s">
        <v>102</v>
      </c>
      <c r="D18" s="12"/>
      <c r="E18" s="12"/>
      <c r="F18" s="12"/>
      <c r="G18" s="12"/>
      <c r="I18" s="12" t="s">
        <v>155</v>
      </c>
      <c r="J18" s="12" t="s">
        <v>137</v>
      </c>
      <c r="N18" s="59"/>
    </row>
    <row r="19" spans="1:14">
      <c r="A19" s="13">
        <v>18</v>
      </c>
      <c r="B19" s="13"/>
      <c r="C19" s="14" t="s">
        <v>103</v>
      </c>
      <c r="D19" s="12"/>
      <c r="E19" s="12"/>
      <c r="F19" s="12"/>
      <c r="G19" s="12"/>
      <c r="N19" s="59"/>
    </row>
    <row r="20" spans="1:14">
      <c r="A20" s="13">
        <v>19</v>
      </c>
      <c r="B20" s="13"/>
      <c r="C20" s="14" t="s">
        <v>214</v>
      </c>
      <c r="D20" s="12"/>
      <c r="E20" s="12"/>
      <c r="F20" s="12"/>
      <c r="G20" s="12"/>
      <c r="N20" s="59"/>
    </row>
    <row r="21" spans="1:14">
      <c r="A21" s="13">
        <v>20</v>
      </c>
      <c r="B21" s="13"/>
      <c r="C21" s="12" t="s">
        <v>104</v>
      </c>
      <c r="D21" s="12"/>
      <c r="E21" s="12"/>
      <c r="F21" s="12"/>
      <c r="G21" s="12"/>
      <c r="N21" s="59"/>
    </row>
    <row r="22" spans="1:14">
      <c r="C22" s="12" t="s">
        <v>105</v>
      </c>
    </row>
    <row r="23" spans="1:14">
      <c r="C23" s="12" t="s">
        <v>106</v>
      </c>
    </row>
    <row r="24" spans="1:14">
      <c r="C24" s="12"/>
    </row>
    <row r="25" spans="1:14">
      <c r="C25" s="12" t="s">
        <v>72</v>
      </c>
    </row>
    <row r="26" spans="1:14">
      <c r="C26" s="12" t="s">
        <v>76</v>
      </c>
    </row>
    <row r="27" spans="1:14">
      <c r="C27" s="14" t="s">
        <v>80</v>
      </c>
    </row>
  </sheetData>
  <phoneticPr fontId="21"/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CBF787D3C2C184AAFC3EC9D80CA220D" ma:contentTypeVersion="12" ma:contentTypeDescription="新しいドキュメントを作成します。" ma:contentTypeScope="" ma:versionID="22b90ccc8716088008d1db25aba06fd9">
  <xsd:schema xmlns:xsd="http://www.w3.org/2001/XMLSchema" xmlns:xs="http://www.w3.org/2001/XMLSchema" xmlns:p="http://schemas.microsoft.com/office/2006/metadata/properties" xmlns:ns2="449daed5-96ca-42f7-b77a-d62e155af125" xmlns:ns3="5ed3e000-59d2-401b-bce9-1411b354abf3" targetNamespace="http://schemas.microsoft.com/office/2006/metadata/properties" ma:root="true" ma:fieldsID="dfd9e941668f8cfe6c4a7d4512384125" ns2:_="" ns3:_="">
    <xsd:import namespace="449daed5-96ca-42f7-b77a-d62e155af125"/>
    <xsd:import namespace="5ed3e000-59d2-401b-bce9-1411b354ab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daed5-96ca-42f7-b77a-d62e155af1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55f4c47a-015a-49f5-851f-1af3a13769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d3e000-59d2-401b-bce9-1411b354abf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adba2f0-e08f-44b7-a73c-354a862f806c}" ma:internalName="TaxCatchAll" ma:showField="CatchAllData" ma:web="5ed3e000-59d2-401b-bce9-1411b354ab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3746E6-1A09-4ECB-AC9A-9240C7FB248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37CD94-20DE-4F34-9487-BF80FB5F3E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9daed5-96ca-42f7-b77a-d62e155af125"/>
    <ds:schemaRef ds:uri="5ed3e000-59d2-401b-bce9-1411b354ab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15d96c1-231f-40d5-b2ef-46a3c20be1f2}" enabled="0" method="" siteId="{615d96c1-231f-40d5-b2ef-46a3c20be1f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依頼書(一般情報)</vt:lpstr>
      <vt:lpstr>依頼書（分析の種類）</vt:lpstr>
      <vt:lpstr>依頼書(試料名)</vt:lpstr>
      <vt:lpstr>分析項目4つ以上のお客様用_分析の種類</vt:lpstr>
      <vt:lpstr>分析項目4つ以上のお客様用_試料名</vt:lpstr>
      <vt:lpstr>設定シート</vt:lpstr>
      <vt:lpstr>'依頼書(一般情報)'!Print_Area</vt:lpstr>
      <vt:lpstr>'依頼書(試料名)'!Print_Area</vt:lpstr>
      <vt:lpstr>'依頼書（分析の種類）'!Print_Area</vt:lpstr>
      <vt:lpstr>分析項目4つ以上のお客様用_試料名!Print_Area</vt:lpstr>
      <vt:lpstr>分析項目4つ以上のお客様用_分析の種類!Print_Area</vt:lpstr>
    </vt:vector>
  </TitlesOfParts>
  <Manager/>
  <Company>tyuubujigyousyo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cjlan_user3</dc:creator>
  <cp:keywords/>
  <dc:description/>
  <cp:lastModifiedBy>永田 祐大</cp:lastModifiedBy>
  <cp:revision/>
  <cp:lastPrinted>2024-06-05T06:33:24Z</cp:lastPrinted>
  <dcterms:created xsi:type="dcterms:W3CDTF">2011-05-08T02:26:11Z</dcterms:created>
  <dcterms:modified xsi:type="dcterms:W3CDTF">2024-06-18T07:52:30Z</dcterms:modified>
  <cp:category/>
  <cp:contentStatus/>
</cp:coreProperties>
</file>